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Infraestrutura\TR - 2024\TRs CLIMATIZAÇÃO\SEI.080002.007426.2024 - Manutenção de Climatização - HOSPITAIS\"/>
    </mc:Choice>
  </mc:AlternateContent>
  <bookViews>
    <workbookView xWindow="0" yWindow="0" windowWidth="28800" windowHeight="12180" firstSheet="4" activeTab="12"/>
  </bookViews>
  <sheets>
    <sheet name="IEDE" sheetId="4" r:id="rId1"/>
    <sheet name="HTO - LINDU" sheetId="17" r:id="rId2"/>
    <sheet name="CEDI - CENTRO" sheetId="20" r:id="rId3"/>
    <sheet name="HMULHER" sheetId="7" r:id="rId4"/>
    <sheet name="HMÃE" sheetId="8" r:id="rId5"/>
    <sheet name="HTO - BAIXADA" sheetId="16" r:id="rId6"/>
    <sheet name="HECC" sheetId="19" r:id="rId7"/>
    <sheet name="LACEN" sheetId="5" r:id="rId8"/>
    <sheet name="HEER" sheetId="12" r:id="rId9"/>
    <sheet name="HEGV" sheetId="18" r:id="rId10"/>
    <sheet name="HEAN" sheetId="9" r:id="rId11"/>
    <sheet name="IETAP" sheetId="13" r:id="rId12"/>
    <sheet name="HESM" sheetId="11" r:id="rId13"/>
    <sheet name="IEDS" sheetId="10" r:id="rId14"/>
    <sheet name="CPRJ" sheetId="6" r:id="rId15"/>
  </sheets>
  <definedNames>
    <definedName name="_xlnm._FilterDatabase" localSheetId="1" hidden="1">'HTO - LINDU'!$I$4:$L$4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9" l="1"/>
  <c r="D7" i="9"/>
  <c r="E6" i="9"/>
  <c r="D6" i="9"/>
  <c r="E5" i="9"/>
  <c r="D5" i="9"/>
  <c r="F7" i="9" l="1"/>
  <c r="D8" i="9"/>
  <c r="D9" i="9" s="1"/>
  <c r="E8" i="9"/>
  <c r="E9" i="9" s="1"/>
  <c r="F6" i="9"/>
  <c r="F5" i="9"/>
  <c r="G59" i="6"/>
  <c r="F8" i="9" l="1"/>
  <c r="C74" i="7"/>
  <c r="C76" i="7" s="1"/>
  <c r="B15" i="10"/>
  <c r="C100" i="4" l="1"/>
  <c r="C102" i="4" s="1"/>
  <c r="B19" i="16"/>
  <c r="B23" i="5"/>
  <c r="D83" i="5"/>
  <c r="D85" i="5" s="1"/>
  <c r="C83" i="5"/>
  <c r="C85" i="5" s="1"/>
  <c r="B26" i="18"/>
  <c r="D86" i="5" l="1"/>
  <c r="C33" i="20"/>
  <c r="C35" i="20" s="1"/>
  <c r="B15" i="20"/>
  <c r="C72" i="20" l="1"/>
  <c r="C74" i="20" s="1"/>
  <c r="D53" i="20"/>
  <c r="C53" i="20"/>
  <c r="D72" i="20"/>
  <c r="D74" i="20" s="1"/>
  <c r="E53" i="20"/>
  <c r="E55" i="20" s="1"/>
  <c r="D55" i="20"/>
  <c r="C55" i="20"/>
  <c r="B24" i="17"/>
  <c r="B20" i="13"/>
  <c r="B19" i="11"/>
  <c r="B20" i="9"/>
  <c r="D75" i="20" l="1"/>
  <c r="F53" i="20"/>
  <c r="F55" i="20" s="1"/>
  <c r="C78" i="17"/>
  <c r="C80" i="17" s="1"/>
  <c r="H60" i="17"/>
  <c r="H62" i="17" s="1"/>
  <c r="G60" i="17"/>
  <c r="G62" i="17" s="1"/>
  <c r="E60" i="17" l="1"/>
  <c r="C91" i="19"/>
  <c r="C93" i="19" s="1"/>
  <c r="B30" i="19"/>
  <c r="D60" i="17" l="1"/>
  <c r="D62" i="17" s="1"/>
  <c r="C60" i="17"/>
  <c r="C62" i="17" s="1"/>
  <c r="G71" i="19"/>
  <c r="G73" i="19" s="1"/>
  <c r="F71" i="19"/>
  <c r="F73" i="19" s="1"/>
  <c r="E71" i="19"/>
  <c r="E73" i="19" s="1"/>
  <c r="F60" i="17"/>
  <c r="F62" i="17" s="1"/>
  <c r="E62" i="17"/>
  <c r="I71" i="19"/>
  <c r="I73" i="19" s="1"/>
  <c r="D91" i="19"/>
  <c r="D93" i="19" s="1"/>
  <c r="C71" i="19"/>
  <c r="C73" i="19" s="1"/>
  <c r="J71" i="19"/>
  <c r="J73" i="19" s="1"/>
  <c r="F48" i="19"/>
  <c r="F50" i="19" s="1"/>
  <c r="G48" i="19"/>
  <c r="G50" i="19" s="1"/>
  <c r="E81" i="4"/>
  <c r="H63" i="17" l="1"/>
  <c r="F36" i="11"/>
  <c r="F40" i="12" l="1"/>
  <c r="E38" i="9"/>
  <c r="E40" i="9" s="1"/>
  <c r="F59" i="9" l="1"/>
  <c r="F42" i="17" l="1"/>
  <c r="F44" i="17" s="1"/>
  <c r="G42" i="17" l="1"/>
  <c r="G44" i="17" s="1"/>
  <c r="D33" i="20"/>
  <c r="D35" i="20" s="1"/>
  <c r="E33" i="20"/>
  <c r="E35" i="20" s="1"/>
  <c r="E42" i="17"/>
  <c r="E44" i="17" s="1"/>
  <c r="H42" i="17"/>
  <c r="H44" i="17" s="1"/>
  <c r="I42" i="17"/>
  <c r="I44" i="17" s="1"/>
  <c r="E36" i="20" l="1"/>
  <c r="E56" i="7"/>
  <c r="E58" i="7" s="1"/>
  <c r="C81" i="4"/>
  <c r="C83" i="4" s="1"/>
  <c r="D81" i="4"/>
  <c r="D83" i="4" s="1"/>
  <c r="B25" i="4"/>
  <c r="F56" i="7" l="1"/>
  <c r="F58" i="7" s="1"/>
  <c r="G63" i="18"/>
  <c r="G65" i="18" s="1"/>
  <c r="E91" i="19" l="1"/>
  <c r="E93" i="19" s="1"/>
  <c r="E94" i="19" s="1"/>
  <c r="G53" i="20"/>
  <c r="G55" i="20" s="1"/>
  <c r="G56" i="20" s="1"/>
  <c r="C42" i="17"/>
  <c r="C44" i="17" s="1"/>
  <c r="H56" i="16"/>
  <c r="H58" i="16" s="1"/>
  <c r="J56" i="16"/>
  <c r="J58" i="16" s="1"/>
  <c r="K63" i="18"/>
  <c r="K65" i="18" s="1"/>
  <c r="J63" i="18"/>
  <c r="J65" i="18" s="1"/>
  <c r="I63" i="18"/>
  <c r="I65" i="18" s="1"/>
  <c r="G43" i="18"/>
  <c r="G45" i="18" s="1"/>
  <c r="H63" i="18"/>
  <c r="H65" i="18" s="1"/>
  <c r="D56" i="16"/>
  <c r="D58" i="16" s="1"/>
  <c r="F63" i="18"/>
  <c r="F65" i="18" s="1"/>
  <c r="D63" i="18"/>
  <c r="D65" i="18" s="1"/>
  <c r="F56" i="16"/>
  <c r="F58" i="16" s="1"/>
  <c r="F43" i="18"/>
  <c r="F45" i="18" s="1"/>
  <c r="I56" i="16"/>
  <c r="I58" i="16" s="1"/>
  <c r="G56" i="16"/>
  <c r="G58" i="16" s="1"/>
  <c r="C81" i="20" l="1"/>
  <c r="C82" i="20" s="1"/>
  <c r="C84" i="20" s="1"/>
  <c r="I60" i="13" l="1"/>
  <c r="I62" i="13" s="1"/>
  <c r="H63" i="4"/>
  <c r="F37" i="7"/>
  <c r="F39" i="7" s="1"/>
  <c r="D56" i="7"/>
  <c r="D58" i="7" s="1"/>
  <c r="F38" i="9" l="1"/>
  <c r="F40" i="9" s="1"/>
  <c r="J42" i="17"/>
  <c r="J44" i="17" s="1"/>
  <c r="I59" i="9"/>
  <c r="H59" i="9"/>
  <c r="G59" i="9"/>
  <c r="I60" i="8"/>
  <c r="H60" i="8"/>
  <c r="G37" i="7"/>
  <c r="G39" i="7" s="1"/>
  <c r="E37" i="7"/>
  <c r="E39" i="7" s="1"/>
  <c r="D71" i="19" l="1"/>
  <c r="D73" i="19" s="1"/>
  <c r="D42" i="17"/>
  <c r="D44" i="17" s="1"/>
  <c r="J45" i="17" s="1"/>
  <c r="C84" i="17" s="1"/>
  <c r="C63" i="18"/>
  <c r="C65" i="18" s="1"/>
  <c r="C56" i="16"/>
  <c r="C58" i="16" s="1"/>
  <c r="E56" i="16"/>
  <c r="E58" i="16" s="1"/>
  <c r="E63" i="18"/>
  <c r="E65" i="18" s="1"/>
  <c r="J59" i="16" l="1"/>
  <c r="C85" i="17"/>
  <c r="C87" i="17" s="1"/>
  <c r="K66" i="18"/>
  <c r="C59" i="6"/>
  <c r="D60" i="13" l="1"/>
  <c r="E60" i="13"/>
  <c r="F60" i="13"/>
  <c r="G60" i="13"/>
  <c r="H60" i="13"/>
  <c r="J60" i="13"/>
  <c r="C60" i="13"/>
  <c r="C48" i="19" l="1"/>
  <c r="C50" i="19" s="1"/>
  <c r="D48" i="19"/>
  <c r="D50" i="19" s="1"/>
  <c r="E48" i="19"/>
  <c r="E50" i="19" s="1"/>
  <c r="E36" i="11"/>
  <c r="D38" i="9"/>
  <c r="D40" i="9" s="1"/>
  <c r="C36" i="16"/>
  <c r="C38" i="16" s="1"/>
  <c r="E43" i="18"/>
  <c r="E45" i="18" s="1"/>
  <c r="D36" i="16"/>
  <c r="D38" i="16" s="1"/>
  <c r="E36" i="16"/>
  <c r="E38" i="16" s="1"/>
  <c r="C43" i="18"/>
  <c r="C45" i="18" s="1"/>
  <c r="D43" i="18"/>
  <c r="D45" i="18" s="1"/>
  <c r="E39" i="16" l="1"/>
  <c r="G51" i="19"/>
  <c r="G46" i="18"/>
  <c r="C75" i="18" s="1"/>
  <c r="C76" i="18" s="1"/>
  <c r="C78" i="18" s="1"/>
  <c r="C81" i="12"/>
  <c r="C83" i="12" s="1"/>
  <c r="D62" i="12"/>
  <c r="D64" i="12" s="1"/>
  <c r="E62" i="12"/>
  <c r="E64" i="12" s="1"/>
  <c r="F62" i="12"/>
  <c r="F64" i="12" s="1"/>
  <c r="G62" i="12"/>
  <c r="G64" i="12" s="1"/>
  <c r="H62" i="12"/>
  <c r="H64" i="12" s="1"/>
  <c r="C62" i="12"/>
  <c r="C64" i="12" s="1"/>
  <c r="D40" i="12"/>
  <c r="D42" i="12" s="1"/>
  <c r="E40" i="12"/>
  <c r="E42" i="12" s="1"/>
  <c r="F42" i="12"/>
  <c r="C40" i="12"/>
  <c r="C42" i="12" s="1"/>
  <c r="E62" i="13"/>
  <c r="D62" i="13"/>
  <c r="C62" i="13"/>
  <c r="J62" i="13"/>
  <c r="H62" i="13"/>
  <c r="G62" i="13"/>
  <c r="F62" i="13"/>
  <c r="F37" i="13"/>
  <c r="F39" i="13" s="1"/>
  <c r="E37" i="13"/>
  <c r="E39" i="13" s="1"/>
  <c r="D37" i="13"/>
  <c r="D39" i="13" s="1"/>
  <c r="C37" i="13"/>
  <c r="C39" i="13" s="1"/>
  <c r="D36" i="11"/>
  <c r="D38" i="11" s="1"/>
  <c r="E38" i="11"/>
  <c r="F38" i="11"/>
  <c r="C36" i="11"/>
  <c r="C38" i="11" s="1"/>
  <c r="F39" i="11" s="1"/>
  <c r="D57" i="11"/>
  <c r="D59" i="11" s="1"/>
  <c r="E57" i="11"/>
  <c r="E59" i="11" s="1"/>
  <c r="F57" i="11"/>
  <c r="F59" i="11" s="1"/>
  <c r="G57" i="11"/>
  <c r="G59" i="11" s="1"/>
  <c r="H57" i="11"/>
  <c r="H59" i="11" s="1"/>
  <c r="C57" i="11"/>
  <c r="C59" i="11" s="1"/>
  <c r="D52" i="10"/>
  <c r="D54" i="10" s="1"/>
  <c r="E52" i="10"/>
  <c r="E54" i="10" s="1"/>
  <c r="F52" i="10"/>
  <c r="F54" i="10" s="1"/>
  <c r="C52" i="10"/>
  <c r="C54" i="10" s="1"/>
  <c r="D32" i="10"/>
  <c r="D34" i="10" s="1"/>
  <c r="E32" i="10"/>
  <c r="E34" i="10" s="1"/>
  <c r="F32" i="10"/>
  <c r="F34" i="10" s="1"/>
  <c r="C32" i="10"/>
  <c r="C34" i="10" s="1"/>
  <c r="B23" i="12"/>
  <c r="F43" i="12" l="1"/>
  <c r="H65" i="12"/>
  <c r="C63" i="16"/>
  <c r="C64" i="16" s="1"/>
  <c r="C66" i="16" s="1"/>
  <c r="J63" i="13"/>
  <c r="F40" i="13"/>
  <c r="F55" i="10"/>
  <c r="F35" i="10"/>
  <c r="C58" i="10" s="1"/>
  <c r="C38" i="9"/>
  <c r="C40" i="9" s="1"/>
  <c r="F41" i="9" s="1"/>
  <c r="C59" i="9"/>
  <c r="C61" i="9" s="1"/>
  <c r="I61" i="9"/>
  <c r="H61" i="9"/>
  <c r="G61" i="9"/>
  <c r="F61" i="9"/>
  <c r="E59" i="9"/>
  <c r="E61" i="9" s="1"/>
  <c r="D59" i="9"/>
  <c r="D61" i="9" s="1"/>
  <c r="D60" i="8"/>
  <c r="D62" i="8" s="1"/>
  <c r="E60" i="8"/>
  <c r="E62" i="8" s="1"/>
  <c r="F60" i="8"/>
  <c r="F62" i="8" s="1"/>
  <c r="G60" i="8"/>
  <c r="G62" i="8" s="1"/>
  <c r="H62" i="8"/>
  <c r="I62" i="8"/>
  <c r="C60" i="8"/>
  <c r="C62" i="8" s="1"/>
  <c r="D38" i="8"/>
  <c r="D40" i="8" s="1"/>
  <c r="C38" i="8"/>
  <c r="C40" i="8" s="1"/>
  <c r="D79" i="8"/>
  <c r="D81" i="8" s="1"/>
  <c r="C79" i="8"/>
  <c r="C81" i="8" s="1"/>
  <c r="C56" i="7"/>
  <c r="C58" i="7" s="1"/>
  <c r="F59" i="7" s="1"/>
  <c r="D37" i="7"/>
  <c r="C37" i="7"/>
  <c r="C87" i="12" l="1"/>
  <c r="C88" i="12" s="1"/>
  <c r="C90" i="12" s="1"/>
  <c r="I62" i="9"/>
  <c r="C71" i="13"/>
  <c r="C72" i="13" s="1"/>
  <c r="C74" i="13" s="1"/>
  <c r="D82" i="8"/>
  <c r="C59" i="10"/>
  <c r="C61" i="10" s="1"/>
  <c r="I63" i="8"/>
  <c r="D41" i="8"/>
  <c r="B20" i="8"/>
  <c r="D39" i="7"/>
  <c r="C39" i="7"/>
  <c r="C78" i="6"/>
  <c r="C80" i="6" s="1"/>
  <c r="D59" i="6"/>
  <c r="D61" i="6" s="1"/>
  <c r="E59" i="6"/>
  <c r="E61" i="6" s="1"/>
  <c r="F59" i="6"/>
  <c r="F61" i="6" s="1"/>
  <c r="G61" i="6"/>
  <c r="H59" i="6"/>
  <c r="H61" i="6" s="1"/>
  <c r="I59" i="6"/>
  <c r="I61" i="6" s="1"/>
  <c r="C61" i="6"/>
  <c r="D37" i="6"/>
  <c r="D39" i="6" s="1"/>
  <c r="E37" i="6"/>
  <c r="E39" i="6" s="1"/>
  <c r="C37" i="6"/>
  <c r="C39" i="6" s="1"/>
  <c r="D62" i="5"/>
  <c r="D64" i="5" s="1"/>
  <c r="E62" i="5"/>
  <c r="E64" i="5" s="1"/>
  <c r="F62" i="5"/>
  <c r="F64" i="5" s="1"/>
  <c r="G62" i="5"/>
  <c r="G64" i="5" s="1"/>
  <c r="C62" i="5"/>
  <c r="C64" i="5" s="1"/>
  <c r="D41" i="5"/>
  <c r="D43" i="5" s="1"/>
  <c r="E41" i="5"/>
  <c r="E43" i="5" s="1"/>
  <c r="F41" i="5"/>
  <c r="F43" i="5" s="1"/>
  <c r="G41" i="5"/>
  <c r="H71" i="19" s="1"/>
  <c r="H73" i="19" s="1"/>
  <c r="C41" i="5"/>
  <c r="C43" i="5" s="1"/>
  <c r="E83" i="4"/>
  <c r="D63" i="4"/>
  <c r="D65" i="4" s="1"/>
  <c r="E63" i="4"/>
  <c r="E65" i="4" s="1"/>
  <c r="F63" i="4"/>
  <c r="F65" i="4" s="1"/>
  <c r="G63" i="4"/>
  <c r="G65" i="4" s="1"/>
  <c r="H65" i="4"/>
  <c r="C63" i="4"/>
  <c r="C65" i="4" s="1"/>
  <c r="F41" i="4"/>
  <c r="F43" i="4" s="1"/>
  <c r="D41" i="4"/>
  <c r="D43" i="4" s="1"/>
  <c r="E41" i="4"/>
  <c r="E43" i="4" s="1"/>
  <c r="C41" i="4"/>
  <c r="C43" i="4" s="1"/>
  <c r="B19" i="6"/>
  <c r="I62" i="6" l="1"/>
  <c r="J74" i="19"/>
  <c r="C100" i="19" s="1"/>
  <c r="C101" i="19" s="1"/>
  <c r="C103" i="19" s="1"/>
  <c r="G65" i="5"/>
  <c r="G43" i="5"/>
  <c r="G44" i="5" s="1"/>
  <c r="I57" i="11"/>
  <c r="I59" i="11" s="1"/>
  <c r="I60" i="11" s="1"/>
  <c r="G40" i="7"/>
  <c r="C79" i="7" s="1"/>
  <c r="C67" i="9"/>
  <c r="C68" i="9" s="1"/>
  <c r="C70" i="9" s="1"/>
  <c r="C87" i="8"/>
  <c r="C88" i="8" s="1"/>
  <c r="C90" i="8" s="1"/>
  <c r="F44" i="4"/>
  <c r="H66" i="4"/>
  <c r="E40" i="6"/>
  <c r="E84" i="4"/>
  <c r="C107" i="4" l="1"/>
  <c r="C108" i="4" s="1"/>
  <c r="C110" i="4" s="1"/>
  <c r="C85" i="6"/>
  <c r="C89" i="5"/>
  <c r="C90" i="5" s="1"/>
  <c r="C92" i="5" s="1"/>
  <c r="C64" i="11"/>
  <c r="C65" i="11" s="1"/>
  <c r="C67" i="11" s="1"/>
  <c r="C80" i="7"/>
  <c r="C82" i="7" s="1"/>
  <c r="C86" i="6"/>
  <c r="C88" i="6" s="1"/>
</calcChain>
</file>

<file path=xl/sharedStrings.xml><?xml version="1.0" encoding="utf-8"?>
<sst xmlns="http://schemas.openxmlformats.org/spreadsheetml/2006/main" count="999" uniqueCount="133">
  <si>
    <t>UNIDADE</t>
  </si>
  <si>
    <t>Contagem de SETOR</t>
  </si>
  <si>
    <t>ACJ</t>
  </si>
  <si>
    <t>Aparelhos</t>
  </si>
  <si>
    <t>SERVIÇO</t>
  </si>
  <si>
    <t>POTÊNCIA (BTUs)</t>
  </si>
  <si>
    <t>Troca de Compressor</t>
  </si>
  <si>
    <t>Troca de Motor Ventilador</t>
  </si>
  <si>
    <t>Troca de Placa Eletrônica de Comando</t>
  </si>
  <si>
    <t>Troca de Válvula de Expansão</t>
  </si>
  <si>
    <t>Troca de Capacitor / Contatora / Relé de proteção</t>
  </si>
  <si>
    <t>Reparo de vazamento na linha e recarga gás refrigerante / Troca válvula de serviço</t>
  </si>
  <si>
    <t>Troca de Termostato</t>
  </si>
  <si>
    <t>Instalação de novo dreno</t>
  </si>
  <si>
    <t>Troca de Pressostato de alta e baixa</t>
  </si>
  <si>
    <t>Troca de Hélice</t>
  </si>
  <si>
    <t>Troca de Motor Ventilador da Condensadora / Evaporadora</t>
  </si>
  <si>
    <t>Troca de Hélice / Turbina</t>
  </si>
  <si>
    <t>PROJEÇÃO ANUAL DE OCORRÊNCIA</t>
  </si>
  <si>
    <t>CUSTO PROJEÇÃO ANUAL  TOTAL  / TIPO DE APARELHO</t>
  </si>
  <si>
    <t>QUANT. DE APARELHOS</t>
  </si>
  <si>
    <t>TOTAL POR TIPO DE APARELHO</t>
  </si>
  <si>
    <t>TOTAL CORRETIVA ACJ</t>
  </si>
  <si>
    <t>TOTAL CORRETIVA SPLIT</t>
  </si>
  <si>
    <t>SPLIT / CASSETE</t>
  </si>
  <si>
    <t>FAN COIL</t>
  </si>
  <si>
    <t>TOTAL</t>
  </si>
  <si>
    <t>10000 / 12.000</t>
  </si>
  <si>
    <t>Troca de Mancal / Rolamento / Eixo</t>
  </si>
  <si>
    <t>Troca de Serpentina</t>
  </si>
  <si>
    <t>Troca de Polia</t>
  </si>
  <si>
    <t>Troca de Correia</t>
  </si>
  <si>
    <t>Troca de Válvula de Vias / Atuador</t>
  </si>
  <si>
    <t>Troca de Voluta</t>
  </si>
  <si>
    <t>TOTAL PREVISTO ANUAL -  MAN. CORRETIVA</t>
  </si>
  <si>
    <t>PREVISTO MENSAL - MAN. CORRETIVA</t>
  </si>
  <si>
    <t>PREVISTO MENSAL - MAN. CORRETIVA C/ BDI</t>
  </si>
  <si>
    <t>RESUMO DE PROPOSTA - VARIÁVEL DE MANUTENÇÃO CORRETIA</t>
  </si>
  <si>
    <t>BDI (     )</t>
  </si>
  <si>
    <t>Instalação de aparelho</t>
  </si>
  <si>
    <t>TOTAL CORRETIVA SELF CONTAINED</t>
  </si>
  <si>
    <t>APARELHOS DE AR CONDICIONADO</t>
  </si>
  <si>
    <t>IEDE</t>
  </si>
  <si>
    <t>LACENN</t>
  </si>
  <si>
    <t>CPRJ</t>
  </si>
  <si>
    <t xml:space="preserve"> </t>
  </si>
  <si>
    <t xml:space="preserve">HMULHER </t>
  </si>
  <si>
    <t>HMÃE</t>
  </si>
  <si>
    <t>HEAN</t>
  </si>
  <si>
    <t>IEDS</t>
  </si>
  <si>
    <t>HESM</t>
  </si>
  <si>
    <t>HEER</t>
  </si>
  <si>
    <t>IETAP</t>
  </si>
  <si>
    <t>27.000/30.000</t>
  </si>
  <si>
    <t>RESUMO DE PROPOSTA - VARIÁVEL DE MANUTENÇÃO CORRETIVA</t>
  </si>
  <si>
    <t>10.000/12.000</t>
  </si>
  <si>
    <t>58.000/60.000</t>
  </si>
  <si>
    <t>29.000/30.000</t>
  </si>
  <si>
    <t>10.000/10.500/12.000</t>
  </si>
  <si>
    <t>10.500/12.000</t>
  </si>
  <si>
    <t>CHABO</t>
  </si>
  <si>
    <t>TABELA CORRETIVA IEDE - TIPO ACJ</t>
  </si>
  <si>
    <t>TABELA CORRETIVA IEDE - TIPO SPLIT / CASSETE</t>
  </si>
  <si>
    <t>TABELA CORRETIVA CPRJ - TIPO ACJ</t>
  </si>
  <si>
    <t>TABELA CORRETIVA CPRJ - TIPO SPLIT / CASSETE</t>
  </si>
  <si>
    <t>TABELA CORRETIVA CPRJ - SELF CONTAINED</t>
  </si>
  <si>
    <t>TABELA CORRETIVA HMULHER - TIPO SPLIT / CASSETE</t>
  </si>
  <si>
    <t>TABELA CORRETIVA HMULHER - SELF CONTAINED</t>
  </si>
  <si>
    <t>TABELA CORRETIVA HMÃE - TIPO ACJ</t>
  </si>
  <si>
    <t>TABELA CORRETIVA HMÃE - TIPO SPLIT / CASSETE</t>
  </si>
  <si>
    <t>TABELA CORRETIVA HMÃE - SELF CONTAINED</t>
  </si>
  <si>
    <t>TABELA CORRETIVA HEAN - TIPO ACJ</t>
  </si>
  <si>
    <t>TABELA CORRETIVA HEAN - TIPO SPLIT / CASSETE</t>
  </si>
  <si>
    <t>TABELA CORRETIVA IEDS - TIPO ACJ</t>
  </si>
  <si>
    <t>TABELA CORRETIVA IEDS - TIPO SPLIT / CASSETE</t>
  </si>
  <si>
    <t>TABELA CORRETIVA HESM - TIPO ACJ</t>
  </si>
  <si>
    <t>TABELA CORRETIVA HESM - TIPO SPLIT / CASSETE</t>
  </si>
  <si>
    <t>TABELA CORRETIVA HEER - SELF CONTAINED</t>
  </si>
  <si>
    <t>TABELA CORRETIVA HEER - TIPO SPLIT / CASSETE</t>
  </si>
  <si>
    <t>TABELA CORRETIVA HEER - TIPO ACJ</t>
  </si>
  <si>
    <t>TABELA CORRETIVA IETAP - TIPO SPLIT / CASSETE</t>
  </si>
  <si>
    <t>TABELA CORRETIVA IETAP - TIPO ACJ</t>
  </si>
  <si>
    <t>GETÚLIO VARGAS</t>
  </si>
  <si>
    <t>HTO - BAIXADA</t>
  </si>
  <si>
    <t>17.500/18.000</t>
  </si>
  <si>
    <t>TABELA CORRETIVA HEGV - TIPO ACJ</t>
  </si>
  <si>
    <t>20.000/21.000</t>
  </si>
  <si>
    <t>HTO - LINDU</t>
  </si>
  <si>
    <t>TABELA CORRETIVA HTO BAIXADA - TIPO ACJ</t>
  </si>
  <si>
    <t>TABELA CORRETIVA HTO BAIXADA - TIPO SPLIT / CASSETE</t>
  </si>
  <si>
    <t>11.000/12.000</t>
  </si>
  <si>
    <t>BOMBAS DE ÁGUA GELADA</t>
  </si>
  <si>
    <t>QUANT.</t>
  </si>
  <si>
    <t>3 CV</t>
  </si>
  <si>
    <t>5 CV</t>
  </si>
  <si>
    <t>TABELA DE CORRETIVA - BOMBAS DE ÁGUA GELADA</t>
  </si>
  <si>
    <t>POTENCIA (CV)</t>
  </si>
  <si>
    <t>Congelamento de
Linha de água gelada para troca de registro e manutenção de urgência na bomba</t>
  </si>
  <si>
    <t>Impregnação do motor com verniz através do processo (VPI)</t>
  </si>
  <si>
    <t>Substituição de componentes
danificados- parafusos , mancal, arruelas , terminais e etc</t>
  </si>
  <si>
    <t>Balanceamento de conjunto girante</t>
  </si>
  <si>
    <t>Rebobinagem do motor com material isolante</t>
  </si>
  <si>
    <t>Usinagem mecânica de eixo novo sob medida</t>
  </si>
  <si>
    <t>Desempeno do eixo para assentamento dos retentores e rolamentos</t>
  </si>
  <si>
    <t>Revisão elétrica e mecânica</t>
  </si>
  <si>
    <t>Substituição de gaxeta / selo mecânico</t>
  </si>
  <si>
    <t>Revitalização do isolamento em 
motores</t>
  </si>
  <si>
    <t>TABELA CORRETIVA IEDE - FAN COIL / SELF CONTAINED</t>
  </si>
  <si>
    <t>36.000/38.000</t>
  </si>
  <si>
    <t>20.000/22.000</t>
  </si>
  <si>
    <t>19.000/20.000/21.000</t>
  </si>
  <si>
    <t xml:space="preserve"> SELF CONTAINED</t>
  </si>
  <si>
    <t>18.000/18.500</t>
  </si>
  <si>
    <t>55.000/58.000/60.000</t>
  </si>
  <si>
    <t>TABELA CORRETIVA HECC - TIPO SPLIT / CASSETE</t>
  </si>
  <si>
    <t>FANCOIL</t>
  </si>
  <si>
    <t>7,5 CV</t>
  </si>
  <si>
    <t>SELF CONTAINED</t>
  </si>
  <si>
    <t>CEDI - CENTRO</t>
  </si>
  <si>
    <t>13TR</t>
  </si>
  <si>
    <t>60TR</t>
  </si>
  <si>
    <t>25TR</t>
  </si>
  <si>
    <t>CHILLER</t>
  </si>
  <si>
    <t>1,5 CV</t>
  </si>
  <si>
    <t>TOTAL CORRETIVA FAN COIL</t>
  </si>
  <si>
    <t>TOTAL CORRETIVA BOMBA D'ÁGUA</t>
  </si>
  <si>
    <t>TABELA CORRETIVA CENTRO- FANCOIL</t>
  </si>
  <si>
    <t>TABELA CORRETIVA LANCEN - SELF CONTAINED</t>
  </si>
  <si>
    <t>TABELA CORRETIVA HTO LINDU - FANCOIL</t>
  </si>
  <si>
    <t>TABELA CORRETIVA HTO LINDU - TIPO SPLIT / CASSETE</t>
  </si>
  <si>
    <t>TABELA CORRETIVA LACEN - TIPO ACJ</t>
  </si>
  <si>
    <t>TABELA CORRETIVA LACEN - TIPO SPLIT / CASSETE</t>
  </si>
  <si>
    <t>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</si>
</sst>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6">
    <xf numFmtId="0" fontId="0" fillId="0" borderId="0" xfId="0"/>
    <xf numFmtId="3" fontId="0" fillId="0" borderId="6" xfId="0" applyNumberFormat="1" applyBorder="1" applyAlignment="1">
      <alignment horizontal="left" indent="1"/>
    </xf>
    <xf numFmtId="0" fontId="0" fillId="0" borderId="7" xfId="0" applyNumberFormat="1" applyBorder="1"/>
    <xf numFmtId="0" fontId="2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/>
    <xf numFmtId="44" fontId="6" fillId="0" borderId="2" xfId="2" applyFont="1" applyBorder="1" applyAlignment="1">
      <alignment horizontal="center" vertical="center"/>
    </xf>
    <xf numFmtId="44" fontId="6" fillId="0" borderId="7" xfId="2" applyFont="1" applyBorder="1" applyAlignment="1">
      <alignment horizontal="center" vertical="center"/>
    </xf>
    <xf numFmtId="44" fontId="6" fillId="0" borderId="4" xfId="2" applyFont="1" applyBorder="1" applyAlignment="1">
      <alignment horizontal="center" vertical="center"/>
    </xf>
    <xf numFmtId="44" fontId="6" fillId="0" borderId="18" xfId="2" applyFont="1" applyBorder="1" applyAlignment="1">
      <alignment horizontal="center" vertical="center"/>
    </xf>
    <xf numFmtId="44" fontId="6" fillId="0" borderId="5" xfId="2" applyFont="1" applyBorder="1" applyAlignment="1">
      <alignment horizontal="center" vertical="center"/>
    </xf>
    <xf numFmtId="44" fontId="6" fillId="0" borderId="3" xfId="2" applyFont="1" applyBorder="1" applyAlignment="1">
      <alignment horizontal="center" vertical="center"/>
    </xf>
    <xf numFmtId="44" fontId="6" fillId="0" borderId="17" xfId="2" applyFont="1" applyBorder="1" applyAlignment="1">
      <alignment horizontal="center" vertical="center"/>
    </xf>
    <xf numFmtId="0" fontId="1" fillId="0" borderId="0" xfId="0" applyFont="1"/>
    <xf numFmtId="0" fontId="5" fillId="2" borderId="22" xfId="0" applyFont="1" applyFill="1" applyBorder="1" applyAlignment="1">
      <alignment horizontal="center" vertical="center" wrapText="1"/>
    </xf>
    <xf numFmtId="44" fontId="1" fillId="0" borderId="14" xfId="2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6" fillId="0" borderId="9" xfId="0" applyNumberFormat="1" applyFont="1" applyBorder="1" applyAlignment="1">
      <alignment horizontal="center" vertical="center"/>
    </xf>
    <xf numFmtId="44" fontId="6" fillId="0" borderId="14" xfId="2" applyFont="1" applyBorder="1" applyAlignment="1">
      <alignment horizontal="center" vertical="center"/>
    </xf>
    <xf numFmtId="0" fontId="0" fillId="0" borderId="0" xfId="0" applyNumberFormat="1" applyBorder="1"/>
    <xf numFmtId="0" fontId="0" fillId="0" borderId="13" xfId="0" applyNumberFormat="1" applyBorder="1"/>
    <xf numFmtId="3" fontId="2" fillId="0" borderId="29" xfId="0" applyNumberFormat="1" applyFont="1" applyBorder="1" applyAlignment="1">
      <alignment horizontal="right" indent="1"/>
    </xf>
    <xf numFmtId="0" fontId="4" fillId="0" borderId="21" xfId="0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4" fontId="6" fillId="0" borderId="6" xfId="2" applyFont="1" applyBorder="1" applyAlignment="1">
      <alignment horizontal="center" vertical="center"/>
    </xf>
    <xf numFmtId="44" fontId="6" fillId="0" borderId="8" xfId="2" applyFont="1" applyBorder="1" applyAlignment="1">
      <alignment horizontal="center" vertical="center"/>
    </xf>
    <xf numFmtId="44" fontId="6" fillId="0" borderId="16" xfId="2" applyFont="1" applyBorder="1" applyAlignment="1">
      <alignment horizontal="center" vertical="center"/>
    </xf>
    <xf numFmtId="44" fontId="6" fillId="0" borderId="30" xfId="2" applyFont="1" applyBorder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 wrapText="1"/>
    </xf>
    <xf numFmtId="44" fontId="0" fillId="0" borderId="0" xfId="2" applyFont="1"/>
    <xf numFmtId="0" fontId="6" fillId="0" borderId="6" xfId="0" applyFont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3" fontId="0" fillId="0" borderId="45" xfId="0" applyNumberFormat="1" applyBorder="1" applyAlignment="1">
      <alignment horizontal="left" indent="1"/>
    </xf>
    <xf numFmtId="0" fontId="0" fillId="0" borderId="46" xfId="0" applyNumberFormat="1" applyBorder="1"/>
    <xf numFmtId="0" fontId="0" fillId="0" borderId="47" xfId="0" applyBorder="1"/>
    <xf numFmtId="0" fontId="0" fillId="0" borderId="14" xfId="0" applyBorder="1"/>
    <xf numFmtId="3" fontId="0" fillId="0" borderId="30" xfId="0" applyNumberFormat="1" applyBorder="1" applyAlignment="1">
      <alignment horizontal="left" indent="1"/>
    </xf>
    <xf numFmtId="0" fontId="0" fillId="0" borderId="17" xfId="0" applyNumberFormat="1" applyBorder="1"/>
    <xf numFmtId="0" fontId="0" fillId="0" borderId="46" xfId="0" applyFont="1" applyBorder="1" applyAlignment="1">
      <alignment horizontal="right"/>
    </xf>
    <xf numFmtId="44" fontId="6" fillId="0" borderId="41" xfId="2" applyFont="1" applyBorder="1" applyAlignment="1">
      <alignment horizontal="center" vertical="center"/>
    </xf>
    <xf numFmtId="44" fontId="6" fillId="0" borderId="42" xfId="2" applyFont="1" applyBorder="1" applyAlignment="1">
      <alignment horizontal="center" vertical="center"/>
    </xf>
    <xf numFmtId="0" fontId="0" fillId="0" borderId="0" xfId="0" applyBorder="1"/>
    <xf numFmtId="44" fontId="6" fillId="0" borderId="46" xfId="2" applyFont="1" applyBorder="1" applyAlignment="1">
      <alignment horizontal="center" vertical="center"/>
    </xf>
    <xf numFmtId="44" fontId="6" fillId="0" borderId="49" xfId="2" applyFont="1" applyBorder="1" applyAlignment="1">
      <alignment horizontal="center" vertical="center"/>
    </xf>
    <xf numFmtId="44" fontId="6" fillId="0" borderId="50" xfId="2" applyFont="1" applyBorder="1" applyAlignment="1">
      <alignment horizontal="center" vertical="center"/>
    </xf>
    <xf numFmtId="44" fontId="6" fillId="0" borderId="45" xfId="2" applyFont="1" applyBorder="1" applyAlignment="1">
      <alignment horizontal="center" vertical="center"/>
    </xf>
    <xf numFmtId="44" fontId="6" fillId="0" borderId="29" xfId="2" applyFont="1" applyBorder="1" applyAlignment="1">
      <alignment horizontal="center" vertical="center"/>
    </xf>
    <xf numFmtId="44" fontId="6" fillId="0" borderId="22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4" fontId="6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44" fontId="6" fillId="0" borderId="47" xfId="0" applyNumberFormat="1" applyFont="1" applyBorder="1" applyAlignment="1">
      <alignment horizontal="center" vertical="center"/>
    </xf>
    <xf numFmtId="44" fontId="6" fillId="0" borderId="9" xfId="2" applyFont="1" applyBorder="1" applyAlignment="1">
      <alignment horizontal="center" vertical="center"/>
    </xf>
    <xf numFmtId="44" fontId="6" fillId="0" borderId="36" xfId="2" applyFont="1" applyBorder="1" applyAlignment="1">
      <alignment horizontal="center" vertical="center"/>
    </xf>
    <xf numFmtId="44" fontId="6" fillId="0" borderId="23" xfId="2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44" fontId="6" fillId="0" borderId="12" xfId="0" applyNumberFormat="1" applyFont="1" applyBorder="1" applyAlignment="1">
      <alignment horizontal="center" vertical="center"/>
    </xf>
    <xf numFmtId="44" fontId="6" fillId="0" borderId="24" xfId="2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54" xfId="0" applyNumberFormat="1" applyFont="1" applyBorder="1" applyAlignment="1">
      <alignment horizontal="center" vertical="center" wrapText="1"/>
    </xf>
    <xf numFmtId="3" fontId="3" fillId="0" borderId="55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44" fontId="6" fillId="0" borderId="31" xfId="2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44" fontId="1" fillId="0" borderId="24" xfId="2" applyFont="1" applyBorder="1" applyAlignment="1">
      <alignment horizontal="center" vertical="center"/>
    </xf>
    <xf numFmtId="44" fontId="6" fillId="0" borderId="56" xfId="2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 wrapText="1"/>
    </xf>
    <xf numFmtId="0" fontId="0" fillId="0" borderId="38" xfId="0" applyBorder="1"/>
    <xf numFmtId="3" fontId="3" fillId="0" borderId="57" xfId="0" applyNumberFormat="1" applyFont="1" applyBorder="1" applyAlignment="1">
      <alignment horizontal="center" vertical="center" wrapText="1"/>
    </xf>
    <xf numFmtId="44" fontId="6" fillId="0" borderId="24" xfId="0" applyNumberFormat="1" applyFont="1" applyBorder="1" applyAlignment="1">
      <alignment horizontal="center" vertical="center"/>
    </xf>
    <xf numFmtId="44" fontId="6" fillId="0" borderId="58" xfId="2" applyFont="1" applyBorder="1" applyAlignment="1">
      <alignment horizontal="center" vertical="center"/>
    </xf>
    <xf numFmtId="44" fontId="6" fillId="0" borderId="52" xfId="2" applyFont="1" applyBorder="1" applyAlignment="1">
      <alignment horizontal="center" vertical="center"/>
    </xf>
    <xf numFmtId="44" fontId="6" fillId="0" borderId="36" xfId="2" applyNumberFormat="1" applyFont="1" applyBorder="1" applyAlignment="1">
      <alignment horizontal="center" vertical="center"/>
    </xf>
    <xf numFmtId="44" fontId="6" fillId="0" borderId="23" xfId="2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6" fillId="0" borderId="29" xfId="2" applyNumberFormat="1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0" fillId="0" borderId="51" xfId="0" applyFont="1" applyBorder="1" applyAlignment="1">
      <alignment horizontal="right"/>
    </xf>
    <xf numFmtId="3" fontId="0" fillId="0" borderId="2" xfId="0" applyNumberFormat="1" applyBorder="1" applyAlignment="1">
      <alignment horizontal="left" indent="1"/>
    </xf>
    <xf numFmtId="0" fontId="0" fillId="0" borderId="7" xfId="0" applyFont="1" applyBorder="1" applyAlignment="1">
      <alignment horizontal="right"/>
    </xf>
    <xf numFmtId="3" fontId="0" fillId="0" borderId="3" xfId="0" applyNumberFormat="1" applyBorder="1" applyAlignment="1">
      <alignment horizontal="left" indent="1"/>
    </xf>
    <xf numFmtId="3" fontId="0" fillId="0" borderId="50" xfId="0" applyNumberFormat="1" applyBorder="1" applyAlignment="1">
      <alignment horizontal="left" indent="1"/>
    </xf>
    <xf numFmtId="0" fontId="2" fillId="3" borderId="36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44" fontId="6" fillId="0" borderId="39" xfId="2" applyFont="1" applyBorder="1" applyAlignment="1">
      <alignment horizontal="center" vertical="center"/>
    </xf>
    <xf numFmtId="44" fontId="6" fillId="0" borderId="29" xfId="2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44" fontId="1" fillId="0" borderId="0" xfId="2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44" fontId="6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4" fontId="6" fillId="0" borderId="0" xfId="0" applyNumberFormat="1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3" fillId="0" borderId="61" xfId="0" applyFont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 wrapText="1"/>
    </xf>
    <xf numFmtId="3" fontId="3" fillId="0" borderId="60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4" fontId="1" fillId="0" borderId="29" xfId="2" applyFont="1" applyBorder="1" applyAlignment="1">
      <alignment horizontal="center" vertical="center"/>
    </xf>
    <xf numFmtId="44" fontId="6" fillId="0" borderId="62" xfId="2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0" fontId="0" fillId="0" borderId="63" xfId="0" applyBorder="1"/>
    <xf numFmtId="0" fontId="3" fillId="4" borderId="65" xfId="0" applyFont="1" applyFill="1" applyBorder="1" applyAlignment="1">
      <alignment vertical="center" wrapText="1"/>
    </xf>
    <xf numFmtId="0" fontId="3" fillId="4" borderId="66" xfId="0" applyFont="1" applyFill="1" applyBorder="1" applyAlignment="1">
      <alignment vertical="center" wrapText="1"/>
    </xf>
    <xf numFmtId="3" fontId="3" fillId="0" borderId="66" xfId="0" applyNumberFormat="1" applyFont="1" applyBorder="1" applyAlignment="1">
      <alignment horizontal="center" vertical="center" wrapText="1"/>
    </xf>
    <xf numFmtId="0" fontId="3" fillId="4" borderId="64" xfId="0" applyFont="1" applyFill="1" applyBorder="1" applyAlignment="1">
      <alignment vertical="center" wrapText="1"/>
    </xf>
    <xf numFmtId="0" fontId="3" fillId="0" borderId="66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44" fontId="6" fillId="0" borderId="67" xfId="2" applyFont="1" applyBorder="1" applyAlignment="1">
      <alignment horizontal="center" vertical="center"/>
    </xf>
    <xf numFmtId="44" fontId="6" fillId="0" borderId="55" xfId="2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3" fillId="0" borderId="6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22" xfId="2" applyFont="1" applyBorder="1" applyAlignment="1">
      <alignment horizontal="center" vertical="center"/>
    </xf>
    <xf numFmtId="44" fontId="6" fillId="0" borderId="54" xfId="2" applyFont="1" applyBorder="1" applyAlignment="1">
      <alignment horizontal="center" vertical="center"/>
    </xf>
    <xf numFmtId="44" fontId="0" fillId="0" borderId="0" xfId="2" applyFont="1" applyBorder="1"/>
    <xf numFmtId="0" fontId="5" fillId="4" borderId="29" xfId="0" applyFont="1" applyFill="1" applyBorder="1" applyAlignment="1">
      <alignment horizontal="center" vertical="center" wrapText="1"/>
    </xf>
    <xf numFmtId="44" fontId="6" fillId="0" borderId="70" xfId="2" applyFont="1" applyBorder="1" applyAlignment="1">
      <alignment horizontal="center" vertical="center"/>
    </xf>
    <xf numFmtId="44" fontId="6" fillId="0" borderId="2" xfId="0" applyNumberFormat="1" applyFont="1" applyBorder="1"/>
    <xf numFmtId="44" fontId="6" fillId="0" borderId="16" xfId="0" applyNumberFormat="1" applyFont="1" applyBorder="1"/>
    <xf numFmtId="44" fontId="6" fillId="0" borderId="50" xfId="0" applyNumberFormat="1" applyFont="1" applyBorder="1"/>
    <xf numFmtId="0" fontId="4" fillId="0" borderId="6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44" fontId="6" fillId="0" borderId="51" xfId="2" applyFont="1" applyBorder="1" applyAlignment="1">
      <alignment horizontal="center" vertical="center"/>
    </xf>
    <xf numFmtId="0" fontId="0" fillId="0" borderId="71" xfId="0" applyBorder="1"/>
    <xf numFmtId="0" fontId="3" fillId="0" borderId="72" xfId="0" applyFont="1" applyBorder="1" applyAlignment="1">
      <alignment vertical="center"/>
    </xf>
    <xf numFmtId="44" fontId="0" fillId="0" borderId="72" xfId="2" applyFont="1" applyBorder="1"/>
    <xf numFmtId="44" fontId="6" fillId="0" borderId="73" xfId="2" applyFont="1" applyBorder="1" applyAlignment="1">
      <alignment horizontal="center" vertical="center"/>
    </xf>
    <xf numFmtId="3" fontId="0" fillId="0" borderId="45" xfId="0" applyNumberFormat="1" applyFont="1" applyBorder="1" applyAlignment="1">
      <alignment horizontal="left"/>
    </xf>
    <xf numFmtId="0" fontId="0" fillId="0" borderId="46" xfId="0" applyFont="1" applyBorder="1" applyAlignment="1">
      <alignment horizontal="right" vertical="center"/>
    </xf>
    <xf numFmtId="3" fontId="0" fillId="0" borderId="8" xfId="0" applyNumberFormat="1" applyBorder="1" applyAlignment="1">
      <alignment horizontal="left" indent="1"/>
    </xf>
    <xf numFmtId="3" fontId="0" fillId="0" borderId="36" xfId="0" applyNumberFormat="1" applyFont="1" applyBorder="1" applyAlignment="1">
      <alignment horizontal="left"/>
    </xf>
    <xf numFmtId="3" fontId="0" fillId="0" borderId="6" xfId="0" applyNumberFormat="1" applyFont="1" applyBorder="1" applyAlignment="1">
      <alignment horizontal="left"/>
    </xf>
    <xf numFmtId="0" fontId="0" fillId="0" borderId="28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9" xfId="0" applyNumberFormat="1" applyBorder="1"/>
    <xf numFmtId="3" fontId="0" fillId="0" borderId="4" xfId="0" applyNumberFormat="1" applyFont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3" fillId="2" borderId="29" xfId="0" applyFont="1" applyFill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/>
    </xf>
    <xf numFmtId="44" fontId="6" fillId="0" borderId="44" xfId="2" applyFont="1" applyBorder="1" applyAlignment="1">
      <alignment horizontal="center" vertical="center"/>
    </xf>
    <xf numFmtId="44" fontId="6" fillId="0" borderId="19" xfId="2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44" fontId="6" fillId="0" borderId="43" xfId="2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4" fontId="6" fillId="0" borderId="20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4" fontId="6" fillId="4" borderId="2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3" fontId="3" fillId="0" borderId="0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44" fontId="6" fillId="0" borderId="34" xfId="2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44" fontId="6" fillId="0" borderId="47" xfId="2" applyFont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44" fontId="0" fillId="0" borderId="0" xfId="0" applyNumberFormat="1"/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6" fillId="0" borderId="46" xfId="0" applyNumberFormat="1" applyFont="1" applyBorder="1"/>
    <xf numFmtId="44" fontId="6" fillId="0" borderId="54" xfId="0" applyNumberFormat="1" applyFont="1" applyBorder="1"/>
    <xf numFmtId="44" fontId="6" fillId="0" borderId="55" xfId="0" applyNumberFormat="1" applyFont="1" applyBorder="1"/>
    <xf numFmtId="44" fontId="1" fillId="0" borderId="0" xfId="2" applyFont="1" applyFill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44" fontId="6" fillId="0" borderId="15" xfId="2" applyFont="1" applyBorder="1" applyAlignment="1">
      <alignment horizontal="center" vertical="center"/>
    </xf>
    <xf numFmtId="44" fontId="1" fillId="0" borderId="13" xfId="2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2" fillId="3" borderId="56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right" vertical="center"/>
    </xf>
    <xf numFmtId="0" fontId="0" fillId="0" borderId="12" xfId="0" applyBorder="1"/>
    <xf numFmtId="0" fontId="0" fillId="0" borderId="29" xfId="0" applyBorder="1"/>
    <xf numFmtId="0" fontId="2" fillId="0" borderId="12" xfId="0" applyFont="1" applyFill="1" applyBorder="1" applyAlignment="1">
      <alignment horizontal="center"/>
    </xf>
    <xf numFmtId="3" fontId="0" fillId="0" borderId="30" xfId="0" applyNumberFormat="1" applyBorder="1" applyAlignment="1">
      <alignment horizontal="left"/>
    </xf>
    <xf numFmtId="3" fontId="0" fillId="0" borderId="8" xfId="0" applyNumberFormat="1" applyBorder="1" applyAlignment="1"/>
    <xf numFmtId="3" fontId="0" fillId="0" borderId="6" xfId="0" applyNumberFormat="1" applyBorder="1" applyAlignment="1">
      <alignment horizontal="left"/>
    </xf>
    <xf numFmtId="0" fontId="0" fillId="0" borderId="45" xfId="0" applyFont="1" applyFill="1" applyBorder="1" applyAlignment="1">
      <alignment horizontal="left"/>
    </xf>
    <xf numFmtId="0" fontId="0" fillId="0" borderId="46" xfId="0" applyFont="1" applyFill="1" applyBorder="1" applyAlignment="1">
      <alignment horizontal="right"/>
    </xf>
    <xf numFmtId="0" fontId="2" fillId="3" borderId="33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44" fontId="6" fillId="0" borderId="46" xfId="0" applyNumberFormat="1" applyFont="1" applyBorder="1" applyAlignment="1">
      <alignment vertical="center"/>
    </xf>
    <xf numFmtId="44" fontId="6" fillId="0" borderId="51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43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53" xfId="0" applyBorder="1" applyAlignment="1">
      <alignment horizont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2" borderId="47" xfId="0" applyFont="1" applyFill="1" applyBorder="1" applyAlignment="1">
      <alignment horizontal="center" vertical="center" wrapText="1"/>
    </xf>
  </cellXfs>
  <cellStyles count="3">
    <cellStyle name="Moeda" xfId="2" builtinId="4"/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0"/>
  <sheetViews>
    <sheetView topLeftCell="A89" zoomScaleNormal="100" workbookViewId="0">
      <selection activeCell="C90" sqref="C90:C99"/>
    </sheetView>
  </sheetViews>
  <sheetFormatPr defaultRowHeight="15" x14ac:dyDescent="0.25"/>
  <cols>
    <col min="1" max="1" width="23.85546875" customWidth="1"/>
    <col min="2" max="2" width="24.140625" customWidth="1"/>
    <col min="3" max="3" width="17" customWidth="1"/>
    <col min="4" max="4" width="20" style="8" customWidth="1"/>
    <col min="5" max="5" width="18.85546875" customWidth="1"/>
    <col min="6" max="6" width="18.42578125" customWidth="1"/>
    <col min="7" max="7" width="17" customWidth="1"/>
    <col min="8" max="8" width="15" customWidth="1"/>
    <col min="10" max="10" width="18.7109375" customWidth="1"/>
    <col min="11" max="11" width="20.7109375" customWidth="1"/>
  </cols>
  <sheetData>
    <row r="1" spans="1:8" ht="15.75" thickBot="1" x14ac:dyDescent="0.3"/>
    <row r="2" spans="1:8" x14ac:dyDescent="0.25">
      <c r="A2" s="3" t="s">
        <v>0</v>
      </c>
      <c r="B2" s="4" t="s">
        <v>42</v>
      </c>
      <c r="D2" s="3" t="s">
        <v>0</v>
      </c>
      <c r="E2" s="4" t="s">
        <v>42</v>
      </c>
    </row>
    <row r="3" spans="1:8" x14ac:dyDescent="0.25">
      <c r="A3" s="236" t="s">
        <v>41</v>
      </c>
      <c r="B3" s="237"/>
      <c r="D3" s="236" t="s">
        <v>91</v>
      </c>
      <c r="E3" s="237"/>
    </row>
    <row r="4" spans="1:8" ht="16.5" customHeight="1" thickBot="1" x14ac:dyDescent="0.3">
      <c r="A4" s="5" t="s">
        <v>3</v>
      </c>
      <c r="B4" s="6" t="s">
        <v>1</v>
      </c>
      <c r="D4" s="5" t="s">
        <v>3</v>
      </c>
      <c r="E4" s="6" t="s">
        <v>92</v>
      </c>
    </row>
    <row r="5" spans="1:8" ht="15.75" thickBot="1" x14ac:dyDescent="0.3">
      <c r="A5" s="248" t="s">
        <v>2</v>
      </c>
      <c r="B5" s="249"/>
      <c r="D5" s="167" t="s">
        <v>94</v>
      </c>
      <c r="E5" s="172">
        <v>1</v>
      </c>
    </row>
    <row r="6" spans="1:8" x14ac:dyDescent="0.25">
      <c r="A6" s="56">
        <v>7500</v>
      </c>
      <c r="B6" s="62">
        <v>7</v>
      </c>
    </row>
    <row r="7" spans="1:8" x14ac:dyDescent="0.25">
      <c r="A7" s="56">
        <v>9000</v>
      </c>
      <c r="B7" s="57">
        <v>1</v>
      </c>
    </row>
    <row r="8" spans="1:8" x14ac:dyDescent="0.25">
      <c r="A8" s="1">
        <v>10000</v>
      </c>
      <c r="B8" s="57">
        <v>32</v>
      </c>
    </row>
    <row r="9" spans="1:8" ht="15.75" customHeight="1" x14ac:dyDescent="0.25">
      <c r="A9" s="1">
        <v>12000</v>
      </c>
      <c r="B9" s="2">
        <v>13</v>
      </c>
    </row>
    <row r="10" spans="1:8" ht="15.75" thickBot="1" x14ac:dyDescent="0.3">
      <c r="A10" s="1">
        <v>18000</v>
      </c>
      <c r="B10" s="2">
        <v>6</v>
      </c>
    </row>
    <row r="11" spans="1:8" ht="15.75" thickBot="1" x14ac:dyDescent="0.3">
      <c r="A11" s="248" t="s">
        <v>24</v>
      </c>
      <c r="B11" s="249"/>
      <c r="G11" s="8"/>
      <c r="H11" s="8"/>
    </row>
    <row r="12" spans="1:8" x14ac:dyDescent="0.25">
      <c r="A12" s="1">
        <v>7500</v>
      </c>
      <c r="B12" s="2">
        <v>4</v>
      </c>
      <c r="G12" s="8"/>
      <c r="H12" s="8"/>
    </row>
    <row r="13" spans="1:8" x14ac:dyDescent="0.25">
      <c r="A13" s="1">
        <v>9000</v>
      </c>
      <c r="B13" s="2">
        <v>6</v>
      </c>
    </row>
    <row r="14" spans="1:8" x14ac:dyDescent="0.25">
      <c r="A14" s="1">
        <v>12000</v>
      </c>
      <c r="B14" s="2">
        <v>10</v>
      </c>
      <c r="C14" s="8"/>
    </row>
    <row r="15" spans="1:8" x14ac:dyDescent="0.25">
      <c r="A15" s="1">
        <v>18000</v>
      </c>
      <c r="B15" s="2">
        <v>7</v>
      </c>
    </row>
    <row r="16" spans="1:8" x14ac:dyDescent="0.25">
      <c r="A16" s="1">
        <v>22000</v>
      </c>
      <c r="B16" s="2">
        <v>2</v>
      </c>
    </row>
    <row r="17" spans="1:17" ht="15.75" thickBot="1" x14ac:dyDescent="0.3">
      <c r="A17" s="1">
        <v>24000</v>
      </c>
      <c r="B17" s="2">
        <v>1</v>
      </c>
    </row>
    <row r="18" spans="1:17" ht="15.75" thickBot="1" x14ac:dyDescent="0.3">
      <c r="A18" s="248" t="s">
        <v>117</v>
      </c>
      <c r="B18" s="249"/>
    </row>
    <row r="19" spans="1:17" x14ac:dyDescent="0.25">
      <c r="A19" s="168">
        <v>60000</v>
      </c>
      <c r="B19" s="170">
        <v>1</v>
      </c>
    </row>
    <row r="20" spans="1:17" ht="15.75" thickBot="1" x14ac:dyDescent="0.3">
      <c r="A20" s="169">
        <v>120000</v>
      </c>
      <c r="B20" s="171">
        <v>1</v>
      </c>
      <c r="F20" s="65"/>
    </row>
    <row r="21" spans="1:17" ht="15.75" thickBot="1" x14ac:dyDescent="0.3">
      <c r="A21" s="248" t="s">
        <v>25</v>
      </c>
      <c r="B21" s="249"/>
    </row>
    <row r="22" spans="1:17" x14ac:dyDescent="0.25">
      <c r="A22" s="173">
        <v>60000</v>
      </c>
      <c r="B22" s="174">
        <v>1</v>
      </c>
    </row>
    <row r="23" spans="1:17" x14ac:dyDescent="0.25">
      <c r="A23" s="169">
        <v>90000</v>
      </c>
      <c r="B23" s="109">
        <v>3</v>
      </c>
    </row>
    <row r="24" spans="1:17" ht="16.5" thickBot="1" x14ac:dyDescent="0.3">
      <c r="A24" s="169">
        <v>120000</v>
      </c>
      <c r="B24" s="109">
        <v>1</v>
      </c>
      <c r="P24" s="133"/>
      <c r="Q24" s="162"/>
    </row>
    <row r="25" spans="1:17" ht="18.75" customHeight="1" thickBot="1" x14ac:dyDescent="0.3">
      <c r="A25" s="32" t="s">
        <v>26</v>
      </c>
      <c r="B25" s="31">
        <f>SUM(B6:B10,B12:B17,B19:B20,B22:B24)</f>
        <v>96</v>
      </c>
      <c r="I25" s="161"/>
      <c r="P25" s="163"/>
      <c r="Q25" s="65"/>
    </row>
    <row r="26" spans="1:17" ht="16.5" customHeight="1" thickBot="1" x14ac:dyDescent="0.3">
      <c r="A26" s="58"/>
      <c r="B26" s="59"/>
      <c r="I26" s="65"/>
      <c r="P26" s="152"/>
      <c r="Q26" s="65"/>
    </row>
    <row r="27" spans="1:17" ht="15.75" thickBot="1" x14ac:dyDescent="0.3">
      <c r="I27" s="65"/>
      <c r="P27" s="152"/>
      <c r="Q27" s="65"/>
    </row>
    <row r="28" spans="1:17" ht="16.5" thickBot="1" x14ac:dyDescent="0.3">
      <c r="A28" s="240" t="s">
        <v>61</v>
      </c>
      <c r="B28" s="241"/>
      <c r="C28" s="241"/>
      <c r="D28" s="241"/>
      <c r="E28" s="241"/>
      <c r="F28" s="242"/>
      <c r="I28" s="65"/>
      <c r="P28" s="152"/>
      <c r="Q28" s="65"/>
    </row>
    <row r="29" spans="1:17" ht="16.5" thickBot="1" x14ac:dyDescent="0.3">
      <c r="A29" s="252" t="s">
        <v>4</v>
      </c>
      <c r="B29" s="254" t="s">
        <v>18</v>
      </c>
      <c r="C29" s="233" t="s">
        <v>5</v>
      </c>
      <c r="D29" s="234"/>
      <c r="E29" s="234"/>
      <c r="F29" s="235"/>
      <c r="I29" s="65"/>
      <c r="P29" s="152"/>
      <c r="Q29" s="65"/>
    </row>
    <row r="30" spans="1:17" ht="16.5" thickBot="1" x14ac:dyDescent="0.3">
      <c r="A30" s="253"/>
      <c r="B30" s="246"/>
      <c r="C30" s="34">
        <v>7500</v>
      </c>
      <c r="D30" s="35">
        <v>9000</v>
      </c>
      <c r="E30" s="35" t="s">
        <v>27</v>
      </c>
      <c r="F30" s="85">
        <v>18000</v>
      </c>
      <c r="I30" s="65"/>
      <c r="P30" s="152"/>
      <c r="Q30" s="65"/>
    </row>
    <row r="31" spans="1:17" ht="15.75" x14ac:dyDescent="0.25">
      <c r="A31" s="11" t="s">
        <v>6</v>
      </c>
      <c r="B31" s="23">
        <v>1</v>
      </c>
      <c r="C31" s="69"/>
      <c r="D31" s="67"/>
      <c r="E31" s="68"/>
      <c r="F31" s="66"/>
      <c r="I31" s="65"/>
      <c r="P31" s="152"/>
      <c r="Q31" s="65"/>
    </row>
    <row r="32" spans="1:17" ht="31.5" x14ac:dyDescent="0.25">
      <c r="A32" s="11" t="s">
        <v>7</v>
      </c>
      <c r="B32" s="11">
        <v>1</v>
      </c>
      <c r="C32" s="69"/>
      <c r="D32" s="67"/>
      <c r="E32" s="68"/>
      <c r="F32" s="66"/>
      <c r="I32" s="65"/>
      <c r="P32" s="152"/>
      <c r="Q32" s="65"/>
    </row>
    <row r="33" spans="1:17" ht="31.5" x14ac:dyDescent="0.25">
      <c r="A33" s="11" t="s">
        <v>8</v>
      </c>
      <c r="B33" s="11">
        <v>2</v>
      </c>
      <c r="C33" s="69"/>
      <c r="D33" s="67"/>
      <c r="E33" s="68"/>
      <c r="F33" s="66"/>
      <c r="I33" s="65"/>
      <c r="P33" s="152"/>
      <c r="Q33" s="65"/>
    </row>
    <row r="34" spans="1:17" ht="31.5" x14ac:dyDescent="0.25">
      <c r="A34" s="11" t="s">
        <v>9</v>
      </c>
      <c r="B34" s="11">
        <v>1</v>
      </c>
      <c r="C34" s="69"/>
      <c r="D34" s="67"/>
      <c r="E34" s="68"/>
      <c r="F34" s="66"/>
      <c r="I34" s="65"/>
      <c r="P34" s="152"/>
      <c r="Q34" s="65"/>
    </row>
    <row r="35" spans="1:17" ht="47.25" x14ac:dyDescent="0.25">
      <c r="A35" s="11" t="s">
        <v>10</v>
      </c>
      <c r="B35" s="11">
        <v>3</v>
      </c>
      <c r="C35" s="69"/>
      <c r="D35" s="67"/>
      <c r="E35" s="68"/>
      <c r="F35" s="66"/>
      <c r="I35" s="65"/>
      <c r="P35" s="119"/>
      <c r="Q35" s="119"/>
    </row>
    <row r="36" spans="1:17" ht="63" x14ac:dyDescent="0.25">
      <c r="A36" s="11" t="s">
        <v>11</v>
      </c>
      <c r="B36" s="11">
        <v>2</v>
      </c>
      <c r="C36" s="69"/>
      <c r="D36" s="67"/>
      <c r="E36" s="68"/>
      <c r="F36" s="66"/>
      <c r="I36" s="65"/>
      <c r="P36" s="134"/>
      <c r="Q36" s="134"/>
    </row>
    <row r="37" spans="1:17" ht="15.75" x14ac:dyDescent="0.25">
      <c r="A37" s="11" t="s">
        <v>12</v>
      </c>
      <c r="B37" s="11">
        <v>3</v>
      </c>
      <c r="C37" s="69"/>
      <c r="D37" s="67"/>
      <c r="E37" s="68"/>
      <c r="F37" s="66"/>
      <c r="I37" s="65"/>
      <c r="P37" s="121"/>
      <c r="Q37" s="121"/>
    </row>
    <row r="38" spans="1:17" ht="15.75" x14ac:dyDescent="0.25">
      <c r="A38" s="11" t="s">
        <v>13</v>
      </c>
      <c r="B38" s="11">
        <v>2</v>
      </c>
      <c r="C38" s="69"/>
      <c r="D38" s="67"/>
      <c r="E38" s="68"/>
      <c r="F38" s="66"/>
      <c r="I38" s="65"/>
    </row>
    <row r="39" spans="1:17" ht="31.5" x14ac:dyDescent="0.25">
      <c r="A39" s="11" t="s">
        <v>14</v>
      </c>
      <c r="B39" s="11">
        <v>1</v>
      </c>
      <c r="C39" s="69"/>
      <c r="D39" s="67"/>
      <c r="E39" s="68"/>
      <c r="F39" s="66"/>
      <c r="I39" s="65"/>
      <c r="M39" s="8"/>
    </row>
    <row r="40" spans="1:17" ht="16.5" thickBot="1" x14ac:dyDescent="0.3">
      <c r="A40" s="33" t="s">
        <v>15</v>
      </c>
      <c r="B40" s="33">
        <v>2</v>
      </c>
      <c r="C40" s="150"/>
      <c r="D40" s="164"/>
      <c r="E40" s="151"/>
      <c r="F40" s="144"/>
      <c r="M40" s="8"/>
    </row>
    <row r="41" spans="1:17" ht="39" thickBot="1" x14ac:dyDescent="0.3">
      <c r="A41" s="8"/>
      <c r="B41" s="25" t="s">
        <v>19</v>
      </c>
      <c r="C41" s="70">
        <f>($B$31*C31)+($B$32*C32)+($B$33*C33)+($B$34*C34)+($B$35*C35)+($B$36*C36)+($B$37*C37)+($B$38*C38)+($B$39*C39)+($B$40*C40)</f>
        <v>0</v>
      </c>
      <c r="D41" s="70">
        <f>($B$31*D31)+($B$32*D32)+($B$33*D33)+($B$34*D34)+($B$35*D35)+($B$36*D36)+($B$37*D37)+($B$38*D38)+($B$39*D39)+($B$40*D40)</f>
        <v>0</v>
      </c>
      <c r="E41" s="70">
        <f>($B$31*E31)+($B$32*E32)+($B$33*E33)+($B$34*E34)+($B$35*E35)+($B$36*E36)+($B$37*E37)+($B$38*E38)+($B$39*E39)+($B$40*E40)</f>
        <v>0</v>
      </c>
      <c r="F41" s="70">
        <f>($B$31*F31)+($B$32*F32)+($B$33*F33)+($B$34*F34)+($B$35*F35)+($B$36*F36)+($B$37*F37)+($B$38*F38)+($B$39*F39)+($B$40*F40)</f>
        <v>0</v>
      </c>
    </row>
    <row r="42" spans="1:17" ht="15.75" thickBot="1" x14ac:dyDescent="0.3">
      <c r="A42" s="8"/>
      <c r="B42" s="26" t="s">
        <v>20</v>
      </c>
      <c r="C42" s="72">
        <v>7</v>
      </c>
      <c r="D42" s="72">
        <v>1</v>
      </c>
      <c r="E42" s="72">
        <v>45</v>
      </c>
      <c r="F42" s="74">
        <v>6</v>
      </c>
    </row>
    <row r="43" spans="1:17" ht="26.25" thickBot="1" x14ac:dyDescent="0.3">
      <c r="A43" s="8"/>
      <c r="B43" s="27" t="s">
        <v>21</v>
      </c>
      <c r="C43" s="71">
        <f>C42*C41</f>
        <v>0</v>
      </c>
      <c r="D43" s="75">
        <f>D42*D41</f>
        <v>0</v>
      </c>
      <c r="E43" s="73">
        <f>E42*E41</f>
        <v>0</v>
      </c>
      <c r="F43" s="73">
        <f>F42*F41</f>
        <v>0</v>
      </c>
    </row>
    <row r="44" spans="1:17" ht="33.75" customHeight="1" thickBot="1" x14ac:dyDescent="0.3">
      <c r="A44" s="8"/>
      <c r="B44" s="8"/>
      <c r="C44" s="20"/>
      <c r="D44" s="20"/>
      <c r="E44" s="21" t="s">
        <v>22</v>
      </c>
      <c r="F44" s="29">
        <f>SUM(C43:F43)</f>
        <v>0</v>
      </c>
    </row>
    <row r="45" spans="1:17" ht="16.5" customHeight="1" x14ac:dyDescent="0.25"/>
    <row r="48" spans="1:17" ht="15.75" thickBot="1" x14ac:dyDescent="0.3"/>
    <row r="49" spans="1:13" ht="16.5" thickBot="1" x14ac:dyDescent="0.3">
      <c r="A49" s="240" t="s">
        <v>62</v>
      </c>
      <c r="B49" s="241"/>
      <c r="C49" s="241"/>
      <c r="D49" s="241"/>
      <c r="E49" s="241"/>
      <c r="F49" s="241"/>
      <c r="G49" s="241"/>
      <c r="H49" s="242"/>
    </row>
    <row r="50" spans="1:13" ht="16.5" thickBot="1" x14ac:dyDescent="0.3">
      <c r="A50" s="244" t="s">
        <v>4</v>
      </c>
      <c r="B50" s="245" t="s">
        <v>18</v>
      </c>
      <c r="C50" s="233" t="s">
        <v>5</v>
      </c>
      <c r="D50" s="234"/>
      <c r="E50" s="234"/>
      <c r="F50" s="234"/>
      <c r="G50" s="234"/>
      <c r="H50" s="235"/>
    </row>
    <row r="51" spans="1:13" ht="16.5" thickBot="1" x14ac:dyDescent="0.3">
      <c r="A51" s="250"/>
      <c r="B51" s="251"/>
      <c r="C51" s="91">
        <v>7500</v>
      </c>
      <c r="D51" s="35">
        <v>9000</v>
      </c>
      <c r="E51" s="35">
        <v>12000</v>
      </c>
      <c r="F51" s="35">
        <v>18000</v>
      </c>
      <c r="G51" s="35">
        <v>22000</v>
      </c>
      <c r="H51" s="36">
        <v>24000</v>
      </c>
    </row>
    <row r="52" spans="1:13" ht="15.75" x14ac:dyDescent="0.25">
      <c r="A52" s="54" t="s">
        <v>6</v>
      </c>
      <c r="B52" s="159">
        <v>1</v>
      </c>
      <c r="C52" s="68"/>
      <c r="D52" s="67"/>
      <c r="E52" s="68"/>
      <c r="F52" s="68"/>
      <c r="G52" s="16"/>
      <c r="H52" s="68"/>
    </row>
    <row r="53" spans="1:13" ht="63" x14ac:dyDescent="0.25">
      <c r="A53" s="9" t="s">
        <v>16</v>
      </c>
      <c r="B53" s="51">
        <v>1</v>
      </c>
      <c r="C53" s="13"/>
      <c r="D53" s="63"/>
      <c r="E53" s="13"/>
      <c r="F53" s="13"/>
      <c r="G53" s="13"/>
      <c r="H53" s="13"/>
    </row>
    <row r="54" spans="1:13" ht="31.5" x14ac:dyDescent="0.25">
      <c r="A54" s="9" t="s">
        <v>8</v>
      </c>
      <c r="B54" s="51">
        <v>2</v>
      </c>
      <c r="C54" s="13"/>
      <c r="D54" s="63"/>
      <c r="E54" s="13"/>
      <c r="F54" s="13"/>
      <c r="G54" s="13"/>
      <c r="H54" s="13"/>
    </row>
    <row r="55" spans="1:13" ht="31.5" x14ac:dyDescent="0.25">
      <c r="A55" s="9" t="s">
        <v>9</v>
      </c>
      <c r="B55" s="51">
        <v>1</v>
      </c>
      <c r="C55" s="13"/>
      <c r="D55" s="63"/>
      <c r="E55" s="13"/>
      <c r="F55" s="13"/>
      <c r="G55" s="13"/>
      <c r="H55" s="13"/>
    </row>
    <row r="56" spans="1:13" ht="47.25" x14ac:dyDescent="0.25">
      <c r="A56" s="9" t="s">
        <v>10</v>
      </c>
      <c r="B56" s="51">
        <v>2</v>
      </c>
      <c r="C56" s="13"/>
      <c r="D56" s="63"/>
      <c r="E56" s="13"/>
      <c r="F56" s="13"/>
      <c r="G56" s="13"/>
      <c r="H56" s="13"/>
    </row>
    <row r="57" spans="1:13" ht="63" x14ac:dyDescent="0.25">
      <c r="A57" s="9" t="s">
        <v>11</v>
      </c>
      <c r="B57" s="51">
        <v>2</v>
      </c>
      <c r="C57" s="13"/>
      <c r="D57" s="63"/>
      <c r="E57" s="13"/>
      <c r="F57" s="13"/>
      <c r="G57" s="13"/>
      <c r="H57" s="13"/>
    </row>
    <row r="58" spans="1:13" ht="15.75" x14ac:dyDescent="0.25">
      <c r="A58" s="9" t="s">
        <v>12</v>
      </c>
      <c r="B58" s="51">
        <v>3</v>
      </c>
      <c r="C58" s="13"/>
      <c r="D58" s="63"/>
      <c r="E58" s="13"/>
      <c r="F58" s="13"/>
      <c r="G58" s="13"/>
      <c r="H58" s="13"/>
    </row>
    <row r="59" spans="1:13" ht="15.75" x14ac:dyDescent="0.25">
      <c r="A59" s="9" t="s">
        <v>13</v>
      </c>
      <c r="B59" s="51">
        <v>2</v>
      </c>
      <c r="C59" s="13"/>
      <c r="D59" s="63"/>
      <c r="E59" s="13"/>
      <c r="F59" s="13"/>
      <c r="G59" s="13"/>
      <c r="H59" s="13"/>
      <c r="M59" s="8"/>
    </row>
    <row r="60" spans="1:13" ht="31.5" x14ac:dyDescent="0.25">
      <c r="A60" s="9" t="s">
        <v>14</v>
      </c>
      <c r="B60" s="51">
        <v>1</v>
      </c>
      <c r="C60" s="13"/>
      <c r="D60" s="63"/>
      <c r="E60" s="13"/>
      <c r="F60" s="13"/>
      <c r="G60" s="13"/>
      <c r="H60" s="13"/>
      <c r="M60" s="8"/>
    </row>
    <row r="61" spans="1:13" ht="15.75" x14ac:dyDescent="0.25">
      <c r="A61" s="55" t="s">
        <v>17</v>
      </c>
      <c r="B61" s="52">
        <v>2</v>
      </c>
      <c r="C61" s="13"/>
      <c r="D61" s="63"/>
      <c r="E61" s="13"/>
      <c r="F61" s="13"/>
      <c r="G61" s="13"/>
      <c r="H61" s="13"/>
    </row>
    <row r="62" spans="1:13" ht="16.5" thickBot="1" x14ac:dyDescent="0.3">
      <c r="A62" s="10" t="s">
        <v>39</v>
      </c>
      <c r="B62" s="158">
        <v>1</v>
      </c>
      <c r="C62" s="18"/>
      <c r="D62" s="132"/>
      <c r="E62" s="18"/>
      <c r="F62" s="18"/>
      <c r="G62" s="18"/>
      <c r="H62" s="18"/>
      <c r="I62" t="s">
        <v>45</v>
      </c>
    </row>
    <row r="63" spans="1:13" ht="39" thickBot="1" x14ac:dyDescent="0.3">
      <c r="A63" s="8"/>
      <c r="B63" s="25" t="s">
        <v>19</v>
      </c>
      <c r="C63" s="70">
        <f t="shared" ref="C63:H63" si="0">($B$52*C52)+($B$53*C53)+($B$54*C54)+($B$55*C55)+($B$56*C56)+($B$57*C57)+($B$58*C58)+($B$59*C59)+($B$60*C60)+($B$61*C61)+($B$62*C62)</f>
        <v>0</v>
      </c>
      <c r="D63" s="77">
        <f t="shared" si="0"/>
        <v>0</v>
      </c>
      <c r="E63" s="77">
        <f t="shared" si="0"/>
        <v>0</v>
      </c>
      <c r="F63" s="77">
        <f t="shared" si="0"/>
        <v>0</v>
      </c>
      <c r="G63" s="77">
        <f t="shared" si="0"/>
        <v>0</v>
      </c>
      <c r="H63" s="78">
        <f t="shared" si="0"/>
        <v>0</v>
      </c>
    </row>
    <row r="64" spans="1:13" ht="17.25" customHeight="1" thickBot="1" x14ac:dyDescent="0.3">
      <c r="A64" s="8"/>
      <c r="B64" s="26" t="s">
        <v>20</v>
      </c>
      <c r="C64" s="72">
        <v>4</v>
      </c>
      <c r="D64" s="72">
        <v>6</v>
      </c>
      <c r="E64" s="74">
        <v>10</v>
      </c>
      <c r="F64" s="74">
        <v>7</v>
      </c>
      <c r="G64" s="72">
        <v>2</v>
      </c>
      <c r="H64" s="72">
        <v>1</v>
      </c>
    </row>
    <row r="65" spans="1:13" ht="26.25" thickBot="1" x14ac:dyDescent="0.3">
      <c r="A65" s="8"/>
      <c r="B65" s="27" t="s">
        <v>21</v>
      </c>
      <c r="C65" s="73">
        <f>C63*C64</f>
        <v>0</v>
      </c>
      <c r="D65" s="73">
        <f>D63*D64</f>
        <v>0</v>
      </c>
      <c r="E65" s="73">
        <f t="shared" ref="E65:H65" si="1">E63*E64</f>
        <v>0</v>
      </c>
      <c r="F65" s="73">
        <f t="shared" si="1"/>
        <v>0</v>
      </c>
      <c r="G65" s="73">
        <f t="shared" si="1"/>
        <v>0</v>
      </c>
      <c r="H65" s="73">
        <f t="shared" si="1"/>
        <v>0</v>
      </c>
    </row>
    <row r="66" spans="1:13" ht="43.5" thickBot="1" x14ac:dyDescent="0.3">
      <c r="A66" s="8"/>
      <c r="B66" s="8"/>
      <c r="C66" s="12"/>
      <c r="D66" s="12"/>
      <c r="E66" s="37"/>
      <c r="F66" s="42"/>
      <c r="G66" s="21" t="s">
        <v>23</v>
      </c>
      <c r="H66" s="22">
        <f>SUM(C65:H65)</f>
        <v>0</v>
      </c>
    </row>
    <row r="67" spans="1:13" ht="15.75" thickBot="1" x14ac:dyDescent="0.3"/>
    <row r="68" spans="1:13" ht="16.5" thickBot="1" x14ac:dyDescent="0.3">
      <c r="A68" s="240" t="s">
        <v>107</v>
      </c>
      <c r="B68" s="241"/>
      <c r="C68" s="241"/>
      <c r="D68" s="241"/>
      <c r="E68" s="242"/>
    </row>
    <row r="69" spans="1:13" ht="16.5" customHeight="1" thickBot="1" x14ac:dyDescent="0.3">
      <c r="A69" s="243" t="s">
        <v>4</v>
      </c>
      <c r="B69" s="245" t="s">
        <v>18</v>
      </c>
      <c r="C69" s="233" t="s">
        <v>5</v>
      </c>
      <c r="D69" s="234"/>
      <c r="E69" s="235"/>
    </row>
    <row r="70" spans="1:13" ht="30" customHeight="1" thickBot="1" x14ac:dyDescent="0.3">
      <c r="A70" s="244"/>
      <c r="B70" s="246"/>
      <c r="C70" s="43">
        <v>60000</v>
      </c>
      <c r="D70" s="7">
        <v>90000</v>
      </c>
      <c r="E70" s="44">
        <v>120000</v>
      </c>
    </row>
    <row r="71" spans="1:13" ht="48" customHeight="1" x14ac:dyDescent="0.25">
      <c r="A71" s="9" t="s">
        <v>28</v>
      </c>
      <c r="B71" s="23">
        <v>2</v>
      </c>
      <c r="C71" s="15"/>
      <c r="D71" s="16"/>
      <c r="E71" s="17"/>
    </row>
    <row r="72" spans="1:13" ht="32.25" customHeight="1" x14ac:dyDescent="0.25">
      <c r="A72" s="9" t="s">
        <v>7</v>
      </c>
      <c r="B72" s="11">
        <v>1</v>
      </c>
      <c r="C72" s="38"/>
      <c r="D72" s="13"/>
      <c r="E72" s="14"/>
    </row>
    <row r="73" spans="1:13" ht="34.5" customHeight="1" x14ac:dyDescent="0.25">
      <c r="A73" s="9" t="s">
        <v>8</v>
      </c>
      <c r="B73" s="11">
        <v>2</v>
      </c>
      <c r="C73" s="38"/>
      <c r="D73" s="13"/>
      <c r="E73" s="14"/>
    </row>
    <row r="74" spans="1:13" ht="15.75" x14ac:dyDescent="0.25">
      <c r="A74" s="9" t="s">
        <v>29</v>
      </c>
      <c r="B74" s="11">
        <v>1</v>
      </c>
      <c r="C74" s="38"/>
      <c r="D74" s="13"/>
      <c r="E74" s="14"/>
    </row>
    <row r="75" spans="1:13" ht="47.25" x14ac:dyDescent="0.25">
      <c r="A75" s="9" t="s">
        <v>10</v>
      </c>
      <c r="B75" s="11">
        <v>1</v>
      </c>
      <c r="C75" s="38"/>
      <c r="D75" s="13"/>
      <c r="E75" s="14"/>
    </row>
    <row r="76" spans="1:13" ht="15.75" x14ac:dyDescent="0.25">
      <c r="A76" s="9" t="s">
        <v>30</v>
      </c>
      <c r="B76" s="11">
        <v>1</v>
      </c>
      <c r="C76" s="38"/>
      <c r="D76" s="13"/>
      <c r="E76" s="14"/>
    </row>
    <row r="77" spans="1:13" ht="26.25" customHeight="1" x14ac:dyDescent="0.25">
      <c r="A77" s="9" t="s">
        <v>12</v>
      </c>
      <c r="B77" s="11">
        <v>1</v>
      </c>
      <c r="C77" s="38"/>
      <c r="D77" s="13"/>
      <c r="E77" s="14"/>
    </row>
    <row r="78" spans="1:13" ht="15.75" x14ac:dyDescent="0.25">
      <c r="A78" s="9" t="s">
        <v>31</v>
      </c>
      <c r="B78" s="11">
        <v>2</v>
      </c>
      <c r="C78" s="38"/>
      <c r="D78" s="13"/>
      <c r="E78" s="14"/>
      <c r="M78" s="8"/>
    </row>
    <row r="79" spans="1:13" ht="31.5" x14ac:dyDescent="0.25">
      <c r="A79" s="9" t="s">
        <v>32</v>
      </c>
      <c r="B79" s="11">
        <v>2</v>
      </c>
      <c r="C79" s="38"/>
      <c r="D79" s="13"/>
      <c r="E79" s="14"/>
      <c r="M79" s="8"/>
    </row>
    <row r="80" spans="1:13" ht="56.25" customHeight="1" thickBot="1" x14ac:dyDescent="0.3">
      <c r="A80" s="10" t="s">
        <v>33</v>
      </c>
      <c r="B80" s="24">
        <v>2</v>
      </c>
      <c r="C80" s="38"/>
      <c r="D80" s="13"/>
      <c r="E80" s="19"/>
      <c r="M80" s="8"/>
    </row>
    <row r="81" spans="1:13" ht="39" thickBot="1" x14ac:dyDescent="0.3">
      <c r="A81" s="8"/>
      <c r="B81" s="25" t="s">
        <v>19</v>
      </c>
      <c r="C81" s="77">
        <f>($B$71*C71)+($B$72*C72)+($B$73*C73)+($B$74*C74)+($B$75*C75)+($B$76*C76)+($B$77*C77)+($B$78*C78)+($B$79*C79)+($B$80*C80)</f>
        <v>0</v>
      </c>
      <c r="D81" s="77">
        <f>($B$71*D71)+($B$72*D72)+($B$73*D73)+($B$74*D74)+($B$75*D75)+($B$76*D76)+($B$77*D77)+($B$78*D78)+($B$79*D79)+($B$80*D80)</f>
        <v>0</v>
      </c>
      <c r="E81" s="70">
        <f>($B$71*E71)+($B$72*E72)+($B$73*E73)+($B$74*E74)+($B$75*E75)+($B$76*E76)+($B$77*E77)+($B$78*E78)+($B$79*E79)+($B$80*E80)</f>
        <v>0</v>
      </c>
      <c r="M81" s="8"/>
    </row>
    <row r="82" spans="1:13" ht="15.75" thickBot="1" x14ac:dyDescent="0.3">
      <c r="A82" s="8"/>
      <c r="B82" s="26" t="s">
        <v>20</v>
      </c>
      <c r="C82" s="102">
        <v>2</v>
      </c>
      <c r="D82" s="72">
        <v>2</v>
      </c>
      <c r="E82" s="79">
        <v>3</v>
      </c>
      <c r="M82" s="8"/>
    </row>
    <row r="83" spans="1:13" ht="26.25" thickBot="1" x14ac:dyDescent="0.3">
      <c r="A83" s="8"/>
      <c r="B83" s="27" t="s">
        <v>21</v>
      </c>
      <c r="C83" s="73">
        <f>C81*C82</f>
        <v>0</v>
      </c>
      <c r="D83" s="73">
        <f>D81*D82</f>
        <v>0</v>
      </c>
      <c r="E83" s="73">
        <f>E81*E82</f>
        <v>0</v>
      </c>
      <c r="M83" s="8"/>
    </row>
    <row r="84" spans="1:13" ht="57.75" thickBot="1" x14ac:dyDescent="0.3">
      <c r="A84" s="8"/>
      <c r="B84" s="8"/>
      <c r="C84" s="12"/>
      <c r="D84" s="21" t="s">
        <v>40</v>
      </c>
      <c r="E84" s="29">
        <f>SUM(C83:E83)</f>
        <v>0</v>
      </c>
      <c r="M84" s="8"/>
    </row>
    <row r="85" spans="1:13" ht="33.75" customHeight="1" thickBot="1" x14ac:dyDescent="0.3">
      <c r="M85" s="8"/>
    </row>
    <row r="86" spans="1:13" ht="36.75" customHeight="1" thickBot="1" x14ac:dyDescent="0.3">
      <c r="M86" s="8"/>
    </row>
    <row r="87" spans="1:13" ht="16.5" thickBot="1" x14ac:dyDescent="0.3">
      <c r="A87" s="240" t="s">
        <v>95</v>
      </c>
      <c r="B87" s="241"/>
      <c r="C87" s="242"/>
    </row>
    <row r="88" spans="1:13" ht="50.25" customHeight="1" thickBot="1" x14ac:dyDescent="0.3">
      <c r="A88" s="243" t="s">
        <v>4</v>
      </c>
      <c r="B88" s="245" t="s">
        <v>18</v>
      </c>
      <c r="C88" s="175" t="s">
        <v>96</v>
      </c>
    </row>
    <row r="89" spans="1:13" ht="16.5" thickBot="1" x14ac:dyDescent="0.3">
      <c r="A89" s="247"/>
      <c r="B89" s="246"/>
      <c r="C89" s="176">
        <v>5</v>
      </c>
    </row>
    <row r="90" spans="1:13" ht="78.75" x14ac:dyDescent="0.25">
      <c r="A90" s="54" t="s">
        <v>97</v>
      </c>
      <c r="B90" s="23">
        <v>1</v>
      </c>
      <c r="C90" s="177"/>
    </row>
    <row r="91" spans="1:13" ht="47.25" x14ac:dyDescent="0.25">
      <c r="A91" s="9" t="s">
        <v>98</v>
      </c>
      <c r="B91" s="11">
        <v>1</v>
      </c>
      <c r="C91" s="178"/>
    </row>
    <row r="92" spans="1:13" ht="78.75" x14ac:dyDescent="0.25">
      <c r="A92" s="9" t="s">
        <v>99</v>
      </c>
      <c r="B92" s="11">
        <v>3</v>
      </c>
      <c r="C92" s="178"/>
    </row>
    <row r="93" spans="1:13" ht="31.5" x14ac:dyDescent="0.25">
      <c r="A93" s="9" t="s">
        <v>100</v>
      </c>
      <c r="B93" s="11">
        <v>2</v>
      </c>
      <c r="C93" s="178"/>
    </row>
    <row r="94" spans="1:13" ht="31.5" x14ac:dyDescent="0.25">
      <c r="A94" s="9" t="s">
        <v>101</v>
      </c>
      <c r="B94" s="11">
        <v>1</v>
      </c>
      <c r="C94" s="178"/>
    </row>
    <row r="95" spans="1:13" ht="31.5" x14ac:dyDescent="0.25">
      <c r="A95" s="9" t="s">
        <v>102</v>
      </c>
      <c r="B95" s="11">
        <v>1</v>
      </c>
      <c r="C95" s="178"/>
    </row>
    <row r="96" spans="1:13" ht="47.25" x14ac:dyDescent="0.25">
      <c r="A96" s="9" t="s">
        <v>103</v>
      </c>
      <c r="B96" s="11">
        <v>2</v>
      </c>
      <c r="C96" s="178"/>
    </row>
    <row r="97" spans="1:5" ht="31.5" x14ac:dyDescent="0.25">
      <c r="A97" s="9" t="s">
        <v>104</v>
      </c>
      <c r="B97" s="11">
        <v>2</v>
      </c>
      <c r="C97" s="178"/>
    </row>
    <row r="98" spans="1:5" ht="31.5" x14ac:dyDescent="0.25">
      <c r="A98" s="9" t="s">
        <v>105</v>
      </c>
      <c r="B98" s="11">
        <v>2</v>
      </c>
      <c r="C98" s="178"/>
    </row>
    <row r="99" spans="1:5" ht="48" thickBot="1" x14ac:dyDescent="0.3">
      <c r="A99" s="179" t="s">
        <v>106</v>
      </c>
      <c r="B99" s="33">
        <v>2</v>
      </c>
      <c r="C99" s="180"/>
    </row>
    <row r="100" spans="1:5" ht="38.25" x14ac:dyDescent="0.25">
      <c r="A100" s="8"/>
      <c r="B100" s="25" t="s">
        <v>19</v>
      </c>
      <c r="C100" s="177">
        <f>($B$90*C90)+($B$91*C91)+($B$92*C92)+($B$93*C93)+($B$94*C94)+($B$95*C95)+($B$96*C96)+($B$97*C97)+($B$98*C98)+($B$99*C99)</f>
        <v>0</v>
      </c>
    </row>
    <row r="101" spans="1:5" x14ac:dyDescent="0.25">
      <c r="A101" s="8"/>
      <c r="B101" s="26" t="s">
        <v>20</v>
      </c>
      <c r="C101" s="181">
        <v>1</v>
      </c>
    </row>
    <row r="102" spans="1:5" ht="26.25" thickBot="1" x14ac:dyDescent="0.3">
      <c r="A102" s="8"/>
      <c r="B102" s="27" t="s">
        <v>21</v>
      </c>
      <c r="C102" s="182">
        <f>C100*C101</f>
        <v>0</v>
      </c>
    </row>
    <row r="105" spans="1:5" ht="15.75" thickBot="1" x14ac:dyDescent="0.3"/>
    <row r="106" spans="1:5" ht="15.75" x14ac:dyDescent="0.25">
      <c r="B106" s="238" t="s">
        <v>37</v>
      </c>
      <c r="C106" s="239"/>
    </row>
    <row r="107" spans="1:5" ht="45" x14ac:dyDescent="0.25">
      <c r="B107" s="46" t="s">
        <v>34</v>
      </c>
      <c r="C107" s="47">
        <f>(F44+H66+E84+C102)</f>
        <v>0</v>
      </c>
    </row>
    <row r="108" spans="1:5" ht="30" x14ac:dyDescent="0.25">
      <c r="B108" s="46" t="s">
        <v>35</v>
      </c>
      <c r="C108" s="47">
        <f>C107/12</f>
        <v>0</v>
      </c>
    </row>
    <row r="109" spans="1:5" x14ac:dyDescent="0.25">
      <c r="B109" s="46" t="s">
        <v>38</v>
      </c>
      <c r="C109" s="47"/>
    </row>
    <row r="110" spans="1:5" ht="45.75" thickBot="1" x14ac:dyDescent="0.3">
      <c r="B110" s="48" t="s">
        <v>36</v>
      </c>
      <c r="C110" s="28">
        <f>C109+C108</f>
        <v>0</v>
      </c>
      <c r="D110" s="201"/>
      <c r="E110" s="45"/>
    </row>
  </sheetData>
  <mergeCells count="22">
    <mergeCell ref="A21:B21"/>
    <mergeCell ref="C29:F29"/>
    <mergeCell ref="A49:H49"/>
    <mergeCell ref="A29:A30"/>
    <mergeCell ref="B29:B30"/>
    <mergeCell ref="A28:F28"/>
    <mergeCell ref="C50:H50"/>
    <mergeCell ref="D3:E3"/>
    <mergeCell ref="B106:C106"/>
    <mergeCell ref="A68:E68"/>
    <mergeCell ref="C69:E69"/>
    <mergeCell ref="A69:A70"/>
    <mergeCell ref="B69:B70"/>
    <mergeCell ref="A88:A89"/>
    <mergeCell ref="B88:B89"/>
    <mergeCell ref="A87:C87"/>
    <mergeCell ref="A3:B3"/>
    <mergeCell ref="A5:B5"/>
    <mergeCell ref="A11:B11"/>
    <mergeCell ref="A18:B18"/>
    <mergeCell ref="A50:A51"/>
    <mergeCell ref="B50:B5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8"/>
  <sheetViews>
    <sheetView topLeftCell="A40" workbookViewId="0">
      <selection activeCell="C52" sqref="C52"/>
    </sheetView>
  </sheetViews>
  <sheetFormatPr defaultRowHeight="15" x14ac:dyDescent="0.25"/>
  <cols>
    <col min="1" max="1" width="21.28515625" customWidth="1"/>
    <col min="2" max="2" width="23.7109375" customWidth="1"/>
    <col min="3" max="3" width="15.85546875" customWidth="1"/>
    <col min="4" max="4" width="21.140625" customWidth="1"/>
    <col min="5" max="5" width="16.42578125" customWidth="1"/>
    <col min="6" max="7" width="16.42578125" style="8" customWidth="1"/>
    <col min="8" max="8" width="15.7109375" customWidth="1"/>
    <col min="9" max="9" width="15.85546875" customWidth="1"/>
    <col min="10" max="10" width="15.28515625" style="8" customWidth="1"/>
    <col min="11" max="11" width="17" customWidth="1"/>
  </cols>
  <sheetData>
    <row r="1" spans="1:2" ht="15.75" thickBot="1" x14ac:dyDescent="0.3"/>
    <row r="2" spans="1:2" ht="15.75" thickBot="1" x14ac:dyDescent="0.3">
      <c r="A2" s="103" t="s">
        <v>0</v>
      </c>
      <c r="B2" s="104" t="s">
        <v>82</v>
      </c>
    </row>
    <row r="3" spans="1:2" ht="15.75" thickBot="1" x14ac:dyDescent="0.3">
      <c r="A3" s="266" t="s">
        <v>41</v>
      </c>
      <c r="B3" s="267"/>
    </row>
    <row r="4" spans="1:2" ht="15.75" thickBot="1" x14ac:dyDescent="0.3">
      <c r="A4" s="105" t="s">
        <v>3</v>
      </c>
      <c r="B4" s="106" t="s">
        <v>1</v>
      </c>
    </row>
    <row r="5" spans="1:2" ht="15.75" thickBot="1" x14ac:dyDescent="0.3">
      <c r="A5" s="248" t="s">
        <v>2</v>
      </c>
      <c r="B5" s="249"/>
    </row>
    <row r="6" spans="1:2" x14ac:dyDescent="0.25">
      <c r="A6" s="165">
        <v>7500</v>
      </c>
      <c r="B6" s="166">
        <v>8</v>
      </c>
    </row>
    <row r="7" spans="1:2" x14ac:dyDescent="0.25">
      <c r="A7" s="1">
        <v>10000</v>
      </c>
      <c r="B7" s="109">
        <v>6</v>
      </c>
    </row>
    <row r="8" spans="1:2" x14ac:dyDescent="0.25">
      <c r="A8" s="1">
        <v>10500</v>
      </c>
      <c r="B8" s="109">
        <v>1</v>
      </c>
    </row>
    <row r="9" spans="1:2" x14ac:dyDescent="0.25">
      <c r="A9" s="1">
        <v>12000</v>
      </c>
      <c r="B9" s="109">
        <v>13</v>
      </c>
    </row>
    <row r="10" spans="1:2" x14ac:dyDescent="0.25">
      <c r="A10" s="1">
        <v>18000</v>
      </c>
      <c r="B10" s="109">
        <v>6</v>
      </c>
    </row>
    <row r="11" spans="1:2" x14ac:dyDescent="0.25">
      <c r="A11" s="1">
        <v>20000</v>
      </c>
      <c r="B11" s="109">
        <v>60</v>
      </c>
    </row>
    <row r="12" spans="1:2" x14ac:dyDescent="0.25">
      <c r="A12" s="1">
        <v>21000</v>
      </c>
      <c r="B12" s="109">
        <v>5</v>
      </c>
    </row>
    <row r="13" spans="1:2" x14ac:dyDescent="0.25">
      <c r="A13" s="1">
        <v>27000</v>
      </c>
      <c r="B13" s="109">
        <v>9</v>
      </c>
    </row>
    <row r="14" spans="1:2" ht="15.75" thickBot="1" x14ac:dyDescent="0.3">
      <c r="A14" s="60">
        <v>30000</v>
      </c>
      <c r="B14" s="107">
        <v>6</v>
      </c>
    </row>
    <row r="15" spans="1:2" ht="15.75" thickBot="1" x14ac:dyDescent="0.3">
      <c r="A15" s="248" t="s">
        <v>24</v>
      </c>
      <c r="B15" s="249"/>
    </row>
    <row r="16" spans="1:2" x14ac:dyDescent="0.25">
      <c r="A16" s="1">
        <v>7500</v>
      </c>
      <c r="B16" s="2">
        <v>1</v>
      </c>
    </row>
    <row r="17" spans="1:7" x14ac:dyDescent="0.25">
      <c r="A17" s="1">
        <v>9000</v>
      </c>
      <c r="B17" s="2">
        <v>6</v>
      </c>
    </row>
    <row r="18" spans="1:7" x14ac:dyDescent="0.25">
      <c r="A18" s="1">
        <v>10000</v>
      </c>
      <c r="B18" s="2">
        <v>2</v>
      </c>
    </row>
    <row r="19" spans="1:7" x14ac:dyDescent="0.25">
      <c r="A19" s="1">
        <v>12000</v>
      </c>
      <c r="B19" s="2">
        <v>37</v>
      </c>
    </row>
    <row r="20" spans="1:7" x14ac:dyDescent="0.25">
      <c r="A20" s="1">
        <v>18000</v>
      </c>
      <c r="B20" s="2">
        <v>19</v>
      </c>
    </row>
    <row r="21" spans="1:7" x14ac:dyDescent="0.25">
      <c r="A21" s="1">
        <v>22000</v>
      </c>
      <c r="B21" s="2">
        <v>2</v>
      </c>
    </row>
    <row r="22" spans="1:7" x14ac:dyDescent="0.25">
      <c r="A22" s="1">
        <v>24000</v>
      </c>
      <c r="B22" s="2">
        <v>21</v>
      </c>
    </row>
    <row r="23" spans="1:7" x14ac:dyDescent="0.25">
      <c r="A23" s="1">
        <v>30000</v>
      </c>
      <c r="B23" s="2">
        <v>13</v>
      </c>
    </row>
    <row r="24" spans="1:7" x14ac:dyDescent="0.25">
      <c r="A24" s="1">
        <v>36000</v>
      </c>
      <c r="B24" s="2">
        <v>19</v>
      </c>
    </row>
    <row r="25" spans="1:7" ht="15.75" thickBot="1" x14ac:dyDescent="0.3">
      <c r="A25" s="1">
        <v>60000</v>
      </c>
      <c r="B25" s="2">
        <v>23</v>
      </c>
    </row>
    <row r="26" spans="1:7" ht="15.75" thickBot="1" x14ac:dyDescent="0.3">
      <c r="A26" s="32" t="s">
        <v>26</v>
      </c>
      <c r="B26" s="31">
        <f>SUM(B6:B14,B16:B25)</f>
        <v>257</v>
      </c>
    </row>
    <row r="27" spans="1:7" ht="15.75" thickBot="1" x14ac:dyDescent="0.3">
      <c r="A27" s="58"/>
      <c r="B27" s="59"/>
    </row>
    <row r="29" spans="1:7" ht="15.75" thickBot="1" x14ac:dyDescent="0.3"/>
    <row r="30" spans="1:7" ht="16.5" thickBot="1" x14ac:dyDescent="0.3">
      <c r="A30" s="240" t="s">
        <v>85</v>
      </c>
      <c r="B30" s="241"/>
      <c r="C30" s="241"/>
      <c r="D30" s="241"/>
      <c r="E30" s="241"/>
      <c r="F30" s="241"/>
      <c r="G30" s="242"/>
    </row>
    <row r="31" spans="1:7" ht="16.5" thickBot="1" x14ac:dyDescent="0.3">
      <c r="A31" s="252" t="s">
        <v>4</v>
      </c>
      <c r="B31" s="254" t="s">
        <v>18</v>
      </c>
      <c r="C31" s="233" t="s">
        <v>5</v>
      </c>
      <c r="D31" s="234"/>
      <c r="E31" s="234"/>
      <c r="F31" s="234"/>
      <c r="G31" s="235"/>
    </row>
    <row r="32" spans="1:7" ht="32.25" thickBot="1" x14ac:dyDescent="0.3">
      <c r="A32" s="253"/>
      <c r="B32" s="246"/>
      <c r="C32" s="34">
        <v>7500</v>
      </c>
      <c r="D32" s="35" t="s">
        <v>58</v>
      </c>
      <c r="E32" s="35">
        <v>18000</v>
      </c>
      <c r="F32" s="35" t="s">
        <v>86</v>
      </c>
      <c r="G32" s="116" t="s">
        <v>53</v>
      </c>
    </row>
    <row r="33" spans="1:7" ht="24" customHeight="1" x14ac:dyDescent="0.25">
      <c r="A33" s="11" t="s">
        <v>6</v>
      </c>
      <c r="B33" s="23">
        <v>1</v>
      </c>
      <c r="C33" s="69"/>
      <c r="D33" s="67"/>
      <c r="E33" s="68"/>
      <c r="F33" s="97"/>
      <c r="G33" s="66"/>
    </row>
    <row r="34" spans="1:7" ht="31.5" x14ac:dyDescent="0.25">
      <c r="A34" s="11" t="s">
        <v>7</v>
      </c>
      <c r="B34" s="11">
        <v>1</v>
      </c>
      <c r="C34" s="69"/>
      <c r="D34" s="67"/>
      <c r="E34" s="68"/>
      <c r="F34" s="97"/>
      <c r="G34" s="66"/>
    </row>
    <row r="35" spans="1:7" ht="47.25" x14ac:dyDescent="0.25">
      <c r="A35" s="11" t="s">
        <v>8</v>
      </c>
      <c r="B35" s="11">
        <v>2</v>
      </c>
      <c r="C35" s="69"/>
      <c r="D35" s="67"/>
      <c r="E35" s="68"/>
      <c r="F35" s="97"/>
      <c r="G35" s="66"/>
    </row>
    <row r="36" spans="1:7" ht="31.5" x14ac:dyDescent="0.25">
      <c r="A36" s="11" t="s">
        <v>9</v>
      </c>
      <c r="B36" s="11">
        <v>1</v>
      </c>
      <c r="C36" s="69"/>
      <c r="D36" s="67"/>
      <c r="E36" s="68"/>
      <c r="F36" s="97"/>
      <c r="G36" s="66"/>
    </row>
    <row r="37" spans="1:7" ht="47.25" x14ac:dyDescent="0.25">
      <c r="A37" s="11" t="s">
        <v>10</v>
      </c>
      <c r="B37" s="11">
        <v>3</v>
      </c>
      <c r="C37" s="69"/>
      <c r="D37" s="67"/>
      <c r="E37" s="68"/>
      <c r="F37" s="97"/>
      <c r="G37" s="66"/>
    </row>
    <row r="38" spans="1:7" ht="63" x14ac:dyDescent="0.25">
      <c r="A38" s="11" t="s">
        <v>11</v>
      </c>
      <c r="B38" s="11">
        <v>2</v>
      </c>
      <c r="C38" s="69"/>
      <c r="D38" s="67"/>
      <c r="E38" s="68"/>
      <c r="F38" s="97"/>
      <c r="G38" s="66"/>
    </row>
    <row r="39" spans="1:7" ht="15.75" x14ac:dyDescent="0.25">
      <c r="A39" s="11" t="s">
        <v>12</v>
      </c>
      <c r="B39" s="11">
        <v>3</v>
      </c>
      <c r="C39" s="69"/>
      <c r="D39" s="67"/>
      <c r="E39" s="68"/>
      <c r="F39" s="97"/>
      <c r="G39" s="66"/>
    </row>
    <row r="40" spans="1:7" ht="31.5" x14ac:dyDescent="0.25">
      <c r="A40" s="11" t="s">
        <v>13</v>
      </c>
      <c r="B40" s="11">
        <v>2</v>
      </c>
      <c r="C40" s="69"/>
      <c r="D40" s="67"/>
      <c r="E40" s="68"/>
      <c r="F40" s="97"/>
      <c r="G40" s="66"/>
    </row>
    <row r="41" spans="1:7" ht="31.5" x14ac:dyDescent="0.25">
      <c r="A41" s="11" t="s">
        <v>14</v>
      </c>
      <c r="B41" s="11">
        <v>1</v>
      </c>
      <c r="C41" s="69"/>
      <c r="D41" s="67"/>
      <c r="E41" s="68"/>
      <c r="F41" s="97"/>
      <c r="G41" s="66"/>
    </row>
    <row r="42" spans="1:7" ht="16.5" thickBot="1" x14ac:dyDescent="0.3">
      <c r="A42" s="33" t="s">
        <v>15</v>
      </c>
      <c r="B42" s="33">
        <v>2</v>
      </c>
      <c r="C42" s="69"/>
      <c r="D42" s="67"/>
      <c r="E42" s="68"/>
      <c r="F42" s="97"/>
      <c r="G42" s="66"/>
    </row>
    <row r="43" spans="1:7" ht="39" thickBot="1" x14ac:dyDescent="0.3">
      <c r="A43" s="8"/>
      <c r="B43" s="25" t="s">
        <v>19</v>
      </c>
      <c r="C43" s="70">
        <f>($B$33*C33)+($B$34*C34)+($B$35*C35)+($B$36*C36)+($B$37*C37)+($B$38*C38)+($B$39*C39)+($B$40*C40)+($B$41*C41)+($B$42*C42)</f>
        <v>0</v>
      </c>
      <c r="D43" s="70">
        <f t="shared" ref="D43:G43" si="0">($B$33*D33)+($B$34*D34)+($B$35*D35)+($B$36*D36)+($B$37*D37)+($B$38*D38)+($B$39*D39)+($B$40*D40)+($B$41*D41)+($B$42*D42)</f>
        <v>0</v>
      </c>
      <c r="E43" s="70">
        <f t="shared" si="0"/>
        <v>0</v>
      </c>
      <c r="F43" s="70">
        <f t="shared" si="0"/>
        <v>0</v>
      </c>
      <c r="G43" s="70">
        <f t="shared" si="0"/>
        <v>0</v>
      </c>
    </row>
    <row r="44" spans="1:7" ht="15.75" thickBot="1" x14ac:dyDescent="0.3">
      <c r="A44" s="8"/>
      <c r="B44" s="26" t="s">
        <v>20</v>
      </c>
      <c r="C44" s="72">
        <v>8</v>
      </c>
      <c r="D44" s="72">
        <v>20</v>
      </c>
      <c r="E44" s="72">
        <v>6</v>
      </c>
      <c r="F44" s="72">
        <v>65</v>
      </c>
      <c r="G44" s="72">
        <v>15</v>
      </c>
    </row>
    <row r="45" spans="1:7" ht="26.25" thickBot="1" x14ac:dyDescent="0.3">
      <c r="A45" s="8"/>
      <c r="B45" s="27" t="s">
        <v>21</v>
      </c>
      <c r="C45" s="71">
        <f>C44*C43</f>
        <v>0</v>
      </c>
      <c r="D45" s="75">
        <f>D44*D43</f>
        <v>0</v>
      </c>
      <c r="E45" s="73">
        <f>E44*E43</f>
        <v>0</v>
      </c>
      <c r="F45" s="73">
        <f t="shared" ref="F45:G45" si="1">F44*F43</f>
        <v>0</v>
      </c>
      <c r="G45" s="73">
        <f t="shared" si="1"/>
        <v>0</v>
      </c>
    </row>
    <row r="46" spans="1:7" ht="43.5" thickBot="1" x14ac:dyDescent="0.3">
      <c r="A46" s="8"/>
      <c r="B46" s="8"/>
      <c r="C46" s="20"/>
      <c r="F46" s="21" t="s">
        <v>22</v>
      </c>
      <c r="G46" s="29">
        <f>SUM(C45:G45)</f>
        <v>0</v>
      </c>
    </row>
    <row r="48" spans="1:7" ht="15.75" thickBot="1" x14ac:dyDescent="0.3"/>
    <row r="49" spans="1:11" ht="16.5" thickBot="1" x14ac:dyDescent="0.3">
      <c r="A49" s="240" t="s">
        <v>89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6.5" thickBot="1" x14ac:dyDescent="0.3">
      <c r="A50" s="244" t="s">
        <v>4</v>
      </c>
      <c r="B50" s="245" t="s">
        <v>18</v>
      </c>
      <c r="C50" s="233" t="s">
        <v>5</v>
      </c>
      <c r="D50" s="234"/>
      <c r="E50" s="234"/>
      <c r="F50" s="234"/>
      <c r="G50" s="234"/>
      <c r="H50" s="234"/>
      <c r="I50" s="234"/>
      <c r="J50" s="234"/>
      <c r="K50" s="235"/>
    </row>
    <row r="51" spans="1:11" ht="16.5" thickBot="1" x14ac:dyDescent="0.3">
      <c r="A51" s="250"/>
      <c r="B51" s="251"/>
      <c r="C51" s="91">
        <v>7500</v>
      </c>
      <c r="D51" s="35">
        <v>9000</v>
      </c>
      <c r="E51" s="35" t="s">
        <v>55</v>
      </c>
      <c r="F51" s="35">
        <v>18000</v>
      </c>
      <c r="G51" s="35">
        <v>22000</v>
      </c>
      <c r="H51" s="94">
        <v>24000</v>
      </c>
      <c r="I51" s="94">
        <v>30000</v>
      </c>
      <c r="J51" s="94">
        <v>36000</v>
      </c>
      <c r="K51" s="36">
        <v>60000</v>
      </c>
    </row>
    <row r="52" spans="1:11" ht="15.75" x14ac:dyDescent="0.25">
      <c r="A52" s="54" t="s">
        <v>6</v>
      </c>
      <c r="B52" s="159">
        <v>1</v>
      </c>
      <c r="C52" s="68"/>
      <c r="D52" s="67"/>
      <c r="E52" s="68"/>
      <c r="F52" s="68"/>
      <c r="G52" s="68"/>
      <c r="H52" s="68"/>
      <c r="I52" s="68"/>
      <c r="J52" s="97"/>
      <c r="K52" s="66"/>
    </row>
    <row r="53" spans="1:11" ht="63" x14ac:dyDescent="0.25">
      <c r="A53" s="9" t="s">
        <v>16</v>
      </c>
      <c r="B53" s="51">
        <v>1</v>
      </c>
      <c r="C53" s="68"/>
      <c r="D53" s="67"/>
      <c r="E53" s="68"/>
      <c r="F53" s="68"/>
      <c r="G53" s="68"/>
      <c r="H53" s="68"/>
      <c r="I53" s="68"/>
      <c r="J53" s="97"/>
      <c r="K53" s="66"/>
    </row>
    <row r="54" spans="1:11" ht="47.25" x14ac:dyDescent="0.25">
      <c r="A54" s="9" t="s">
        <v>8</v>
      </c>
      <c r="B54" s="51">
        <v>2</v>
      </c>
      <c r="C54" s="68"/>
      <c r="D54" s="67"/>
      <c r="E54" s="68"/>
      <c r="F54" s="68"/>
      <c r="G54" s="68"/>
      <c r="H54" s="68"/>
      <c r="I54" s="68"/>
      <c r="J54" s="97"/>
      <c r="K54" s="66"/>
    </row>
    <row r="55" spans="1:11" ht="31.5" x14ac:dyDescent="0.25">
      <c r="A55" s="9" t="s">
        <v>9</v>
      </c>
      <c r="B55" s="51">
        <v>1</v>
      </c>
      <c r="C55" s="68"/>
      <c r="D55" s="67"/>
      <c r="E55" s="68"/>
      <c r="F55" s="68"/>
      <c r="G55" s="68"/>
      <c r="H55" s="68"/>
      <c r="I55" s="68"/>
      <c r="J55" s="97"/>
      <c r="K55" s="66"/>
    </row>
    <row r="56" spans="1:11" ht="47.25" x14ac:dyDescent="0.25">
      <c r="A56" s="9" t="s">
        <v>10</v>
      </c>
      <c r="B56" s="51">
        <v>2</v>
      </c>
      <c r="C56" s="68"/>
      <c r="D56" s="67"/>
      <c r="E56" s="68"/>
      <c r="F56" s="68"/>
      <c r="G56" s="68"/>
      <c r="H56" s="68"/>
      <c r="I56" s="68"/>
      <c r="J56" s="97"/>
      <c r="K56" s="66"/>
    </row>
    <row r="57" spans="1:11" ht="63" x14ac:dyDescent="0.25">
      <c r="A57" s="9" t="s">
        <v>11</v>
      </c>
      <c r="B57" s="51">
        <v>2</v>
      </c>
      <c r="C57" s="68"/>
      <c r="D57" s="67"/>
      <c r="E57" s="68"/>
      <c r="F57" s="68"/>
      <c r="G57" s="68"/>
      <c r="H57" s="68"/>
      <c r="I57" s="68"/>
      <c r="J57" s="97"/>
      <c r="K57" s="66"/>
    </row>
    <row r="58" spans="1:11" ht="15.75" x14ac:dyDescent="0.25">
      <c r="A58" s="9" t="s">
        <v>12</v>
      </c>
      <c r="B58" s="51">
        <v>3</v>
      </c>
      <c r="C58" s="68"/>
      <c r="D58" s="67"/>
      <c r="E58" s="68"/>
      <c r="F58" s="68"/>
      <c r="G58" s="68"/>
      <c r="H58" s="68"/>
      <c r="I58" s="68"/>
      <c r="J58" s="97"/>
      <c r="K58" s="66"/>
    </row>
    <row r="59" spans="1:11" ht="31.5" x14ac:dyDescent="0.25">
      <c r="A59" s="9" t="s">
        <v>13</v>
      </c>
      <c r="B59" s="51">
        <v>2</v>
      </c>
      <c r="C59" s="68"/>
      <c r="D59" s="67"/>
      <c r="E59" s="68"/>
      <c r="F59" s="68"/>
      <c r="G59" s="68"/>
      <c r="H59" s="68"/>
      <c r="I59" s="68"/>
      <c r="J59" s="97"/>
      <c r="K59" s="66"/>
    </row>
    <row r="60" spans="1:11" ht="31.5" x14ac:dyDescent="0.25">
      <c r="A60" s="9" t="s">
        <v>14</v>
      </c>
      <c r="B60" s="51">
        <v>1</v>
      </c>
      <c r="C60" s="68"/>
      <c r="D60" s="67"/>
      <c r="E60" s="68"/>
      <c r="F60" s="68"/>
      <c r="G60" s="68"/>
      <c r="H60" s="68"/>
      <c r="I60" s="68"/>
      <c r="J60" s="97"/>
      <c r="K60" s="66"/>
    </row>
    <row r="61" spans="1:11" ht="15.75" x14ac:dyDescent="0.25">
      <c r="A61" s="55" t="s">
        <v>17</v>
      </c>
      <c r="B61" s="52">
        <v>2</v>
      </c>
      <c r="C61" s="68"/>
      <c r="D61" s="67"/>
      <c r="E61" s="68"/>
      <c r="F61" s="68"/>
      <c r="G61" s="68"/>
      <c r="H61" s="68"/>
      <c r="I61" s="68"/>
      <c r="J61" s="97"/>
      <c r="K61" s="66"/>
    </row>
    <row r="62" spans="1:11" ht="16.5" thickBot="1" x14ac:dyDescent="0.3">
      <c r="A62" s="10" t="s">
        <v>39</v>
      </c>
      <c r="B62" s="53">
        <v>1</v>
      </c>
      <c r="C62" s="68"/>
      <c r="D62" s="67"/>
      <c r="E62" s="68"/>
      <c r="F62" s="68"/>
      <c r="G62" s="68"/>
      <c r="H62" s="68"/>
      <c r="I62" s="68"/>
      <c r="J62" s="97"/>
      <c r="K62" s="66"/>
    </row>
    <row r="63" spans="1:11" ht="39" thickBot="1" x14ac:dyDescent="0.3">
      <c r="A63" s="8"/>
      <c r="B63" s="25" t="s">
        <v>19</v>
      </c>
      <c r="C63" s="70">
        <f>($B$52*C52)+($B$53*C53)+($B$54*C54)+($B$55*C55)+($B$56*C56)+($B$57*C57)+($B$58*C58)+($B$59*C59)+($B$60*C60)+($B$61*C61)+($B$62*C62)</f>
        <v>0</v>
      </c>
      <c r="D63" s="70">
        <f t="shared" ref="D63:K63" si="2">($B$52*D52)+($B$53*D53)+($B$54*D54)+($B$55*D55)+($B$56*D56)+($B$57*D57)+($B$58*D58)+($B$59*D59)+($B$60*D60)+($B$61*D61)+($B$62*D62)</f>
        <v>0</v>
      </c>
      <c r="E63" s="70">
        <f t="shared" si="2"/>
        <v>0</v>
      </c>
      <c r="F63" s="70">
        <f t="shared" si="2"/>
        <v>0</v>
      </c>
      <c r="G63" s="70">
        <f t="shared" si="2"/>
        <v>0</v>
      </c>
      <c r="H63" s="70">
        <f t="shared" si="2"/>
        <v>0</v>
      </c>
      <c r="I63" s="70">
        <f t="shared" si="2"/>
        <v>0</v>
      </c>
      <c r="J63" s="70">
        <f t="shared" si="2"/>
        <v>0</v>
      </c>
      <c r="K63" s="70">
        <f t="shared" si="2"/>
        <v>0</v>
      </c>
    </row>
    <row r="64" spans="1:11" ht="15.75" thickBot="1" x14ac:dyDescent="0.3">
      <c r="A64" s="8"/>
      <c r="B64" s="26" t="s">
        <v>20</v>
      </c>
      <c r="C64" s="72">
        <v>1</v>
      </c>
      <c r="D64" s="72">
        <v>6</v>
      </c>
      <c r="E64" s="74">
        <v>39</v>
      </c>
      <c r="F64" s="74">
        <v>19</v>
      </c>
      <c r="G64" s="72">
        <v>2</v>
      </c>
      <c r="H64" s="72">
        <v>21</v>
      </c>
      <c r="I64" s="72">
        <v>13</v>
      </c>
      <c r="J64" s="72">
        <v>19</v>
      </c>
      <c r="K64" s="72">
        <v>23</v>
      </c>
    </row>
    <row r="65" spans="1:11" ht="26.25" thickBot="1" x14ac:dyDescent="0.3">
      <c r="A65" s="8"/>
      <c r="B65" s="27" t="s">
        <v>21</v>
      </c>
      <c r="C65" s="73">
        <f>C63*C64</f>
        <v>0</v>
      </c>
      <c r="D65" s="73">
        <f t="shared" ref="D65:K65" si="3">D63*D64</f>
        <v>0</v>
      </c>
      <c r="E65" s="73">
        <f t="shared" si="3"/>
        <v>0</v>
      </c>
      <c r="F65" s="73">
        <f t="shared" si="3"/>
        <v>0</v>
      </c>
      <c r="G65" s="73">
        <f t="shared" si="3"/>
        <v>0</v>
      </c>
      <c r="H65" s="73">
        <f t="shared" si="3"/>
        <v>0</v>
      </c>
      <c r="I65" s="73">
        <f t="shared" si="3"/>
        <v>0</v>
      </c>
      <c r="J65" s="73">
        <f t="shared" si="3"/>
        <v>0</v>
      </c>
      <c r="K65" s="73">
        <f t="shared" si="3"/>
        <v>0</v>
      </c>
    </row>
    <row r="66" spans="1:11" ht="43.5" thickBot="1" x14ac:dyDescent="0.3">
      <c r="A66" s="8"/>
      <c r="B66" s="8"/>
      <c r="C66" s="12"/>
      <c r="D66" s="12"/>
      <c r="E66" s="37"/>
      <c r="J66" s="21" t="s">
        <v>23</v>
      </c>
      <c r="K66" s="29">
        <f>SUM(C65:K65)</f>
        <v>0</v>
      </c>
    </row>
    <row r="73" spans="1:11" ht="15.75" thickBot="1" x14ac:dyDescent="0.3"/>
    <row r="74" spans="1:11" ht="15.75" x14ac:dyDescent="0.25">
      <c r="B74" s="260" t="s">
        <v>37</v>
      </c>
      <c r="C74" s="261"/>
    </row>
    <row r="75" spans="1:11" ht="45" x14ac:dyDescent="0.25">
      <c r="B75" s="46" t="s">
        <v>34</v>
      </c>
      <c r="C75" s="47">
        <f>(G46+K66)</f>
        <v>0</v>
      </c>
    </row>
    <row r="76" spans="1:11" ht="30" x14ac:dyDescent="0.25">
      <c r="B76" s="46" t="s">
        <v>35</v>
      </c>
      <c r="C76" s="47">
        <f>C75/12</f>
        <v>0</v>
      </c>
    </row>
    <row r="77" spans="1:11" x14ac:dyDescent="0.25">
      <c r="B77" s="46" t="s">
        <v>38</v>
      </c>
      <c r="C77" s="47"/>
    </row>
    <row r="78" spans="1:11" ht="45.75" thickBot="1" x14ac:dyDescent="0.3">
      <c r="B78" s="48" t="s">
        <v>36</v>
      </c>
      <c r="C78" s="28">
        <f>C77+C76</f>
        <v>0</v>
      </c>
    </row>
  </sheetData>
  <mergeCells count="12">
    <mergeCell ref="A49:K49"/>
    <mergeCell ref="A50:A51"/>
    <mergeCell ref="B50:B51"/>
    <mergeCell ref="C50:K50"/>
    <mergeCell ref="B74:C74"/>
    <mergeCell ref="A31:A32"/>
    <mergeCell ref="B31:B32"/>
    <mergeCell ref="C31:G31"/>
    <mergeCell ref="A3:B3"/>
    <mergeCell ref="A5:B5"/>
    <mergeCell ref="A15:B15"/>
    <mergeCell ref="A30:G3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7"/>
  <sheetViews>
    <sheetView zoomScaleNormal="100" workbookViewId="0">
      <selection activeCell="C4" sqref="C4:F9"/>
    </sheetView>
  </sheetViews>
  <sheetFormatPr defaultRowHeight="15" x14ac:dyDescent="0.25"/>
  <cols>
    <col min="1" max="1" width="18.85546875" customWidth="1"/>
    <col min="2" max="2" width="23" customWidth="1"/>
    <col min="3" max="3" width="17" customWidth="1"/>
    <col min="4" max="5" width="14.5703125" style="8" customWidth="1"/>
    <col min="6" max="6" width="15.140625" style="8" customWidth="1"/>
    <col min="7" max="7" width="15.85546875" customWidth="1"/>
    <col min="8" max="8" width="14.42578125" customWidth="1"/>
    <col min="9" max="9" width="17.42578125" customWidth="1"/>
    <col min="10" max="10" width="17.7109375" customWidth="1"/>
  </cols>
  <sheetData>
    <row r="1" spans="1:6" ht="15.75" thickBot="1" x14ac:dyDescent="0.3"/>
    <row r="2" spans="1:6" ht="15.75" thickBot="1" x14ac:dyDescent="0.3">
      <c r="A2" s="112" t="s">
        <v>0</v>
      </c>
      <c r="B2" s="113" t="s">
        <v>48</v>
      </c>
    </row>
    <row r="3" spans="1:6" ht="15.75" thickBot="1" x14ac:dyDescent="0.3">
      <c r="A3" s="266" t="s">
        <v>41</v>
      </c>
      <c r="B3" s="267"/>
    </row>
    <row r="4" spans="1:6" ht="15.75" thickBot="1" x14ac:dyDescent="0.3">
      <c r="A4" s="105" t="s">
        <v>3</v>
      </c>
      <c r="B4" s="106" t="s">
        <v>1</v>
      </c>
      <c r="D4" s="8" t="s">
        <v>2</v>
      </c>
      <c r="E4" s="8" t="s">
        <v>132</v>
      </c>
      <c r="F4" s="189" t="s">
        <v>26</v>
      </c>
    </row>
    <row r="5" spans="1:6" ht="15.75" thickBot="1" x14ac:dyDescent="0.3">
      <c r="A5" s="248" t="s">
        <v>2</v>
      </c>
      <c r="B5" s="249"/>
      <c r="C5" t="s">
        <v>48</v>
      </c>
      <c r="D5" s="8">
        <f>SUM(B6:B10)</f>
        <v>13</v>
      </c>
      <c r="E5" s="8">
        <f>SUM(B12:B19)</f>
        <v>59</v>
      </c>
      <c r="F5" s="8">
        <f>SUM(D5:E5)</f>
        <v>72</v>
      </c>
    </row>
    <row r="6" spans="1:6" x14ac:dyDescent="0.25">
      <c r="A6" s="111">
        <v>10000</v>
      </c>
      <c r="B6" s="62">
        <v>5</v>
      </c>
      <c r="C6" t="s">
        <v>52</v>
      </c>
      <c r="D6" s="8">
        <f>SUM(IETAP!B6:B10)</f>
        <v>42</v>
      </c>
      <c r="E6" s="8">
        <f>SUM(IETAP!B12:B19)</f>
        <v>17</v>
      </c>
      <c r="F6" s="8">
        <f t="shared" ref="F6:F8" si="0">SUM(D6:E6)</f>
        <v>59</v>
      </c>
    </row>
    <row r="7" spans="1:6" x14ac:dyDescent="0.25">
      <c r="A7" s="108">
        <v>12000</v>
      </c>
      <c r="B7" s="109">
        <v>3</v>
      </c>
      <c r="C7" t="s">
        <v>60</v>
      </c>
      <c r="D7" s="8" t="e">
        <f>SUM(#REF!)</f>
        <v>#REF!</v>
      </c>
      <c r="E7" s="8" t="e">
        <f>SUM(#REF!)</f>
        <v>#REF!</v>
      </c>
      <c r="F7" s="8" t="e">
        <f t="shared" si="0"/>
        <v>#REF!</v>
      </c>
    </row>
    <row r="8" spans="1:6" x14ac:dyDescent="0.25">
      <c r="A8" s="108">
        <v>18000</v>
      </c>
      <c r="B8" s="109">
        <v>1</v>
      </c>
      <c r="D8" s="8" t="e">
        <f>SUM(D5:D7)</f>
        <v>#REF!</v>
      </c>
      <c r="E8" s="8" t="e">
        <f>SUM(E5:E7)</f>
        <v>#REF!</v>
      </c>
      <c r="F8" s="8" t="e">
        <f t="shared" si="0"/>
        <v>#REF!</v>
      </c>
    </row>
    <row r="9" spans="1:6" x14ac:dyDescent="0.25">
      <c r="A9" s="108">
        <v>20000</v>
      </c>
      <c r="B9" s="107">
        <v>3</v>
      </c>
      <c r="D9" s="8" t="e">
        <f>D8/2</f>
        <v>#REF!</v>
      </c>
      <c r="E9" s="8" t="e">
        <f>E8/2</f>
        <v>#REF!</v>
      </c>
    </row>
    <row r="10" spans="1:6" x14ac:dyDescent="0.25">
      <c r="A10" s="108">
        <v>30000</v>
      </c>
      <c r="B10" s="2">
        <v>1</v>
      </c>
    </row>
    <row r="11" spans="1:6" ht="15.75" thickBot="1" x14ac:dyDescent="0.3">
      <c r="A11" s="283" t="s">
        <v>24</v>
      </c>
      <c r="B11" s="284"/>
    </row>
    <row r="12" spans="1:6" x14ac:dyDescent="0.25">
      <c r="A12" s="1">
        <v>9000</v>
      </c>
      <c r="B12" s="2">
        <v>4</v>
      </c>
    </row>
    <row r="13" spans="1:6" x14ac:dyDescent="0.25">
      <c r="A13" s="1">
        <v>12000</v>
      </c>
      <c r="B13" s="2">
        <v>17</v>
      </c>
    </row>
    <row r="14" spans="1:6" x14ac:dyDescent="0.25">
      <c r="A14" s="1">
        <v>18000</v>
      </c>
      <c r="B14" s="2">
        <v>13</v>
      </c>
    </row>
    <row r="15" spans="1:6" x14ac:dyDescent="0.25">
      <c r="A15" s="1">
        <v>20000</v>
      </c>
      <c r="B15" s="2">
        <v>1</v>
      </c>
    </row>
    <row r="16" spans="1:6" x14ac:dyDescent="0.25">
      <c r="A16" s="1">
        <v>22000</v>
      </c>
      <c r="B16" s="2">
        <v>6</v>
      </c>
    </row>
    <row r="17" spans="1:7" x14ac:dyDescent="0.25">
      <c r="A17" s="1">
        <v>30000</v>
      </c>
      <c r="B17" s="2">
        <v>9</v>
      </c>
    </row>
    <row r="18" spans="1:7" x14ac:dyDescent="0.25">
      <c r="A18" s="1">
        <v>36000</v>
      </c>
      <c r="B18" s="2">
        <v>2</v>
      </c>
    </row>
    <row r="19" spans="1:7" ht="15.75" thickBot="1" x14ac:dyDescent="0.3">
      <c r="A19" s="1">
        <v>60000</v>
      </c>
      <c r="B19" s="2">
        <v>7</v>
      </c>
    </row>
    <row r="20" spans="1:7" ht="15.75" thickBot="1" x14ac:dyDescent="0.3">
      <c r="A20" s="32" t="s">
        <v>26</v>
      </c>
      <c r="B20" s="31">
        <f>SUM(B6:B10,B12:B19)</f>
        <v>72</v>
      </c>
    </row>
    <row r="21" spans="1:7" ht="15.75" thickBot="1" x14ac:dyDescent="0.3">
      <c r="A21" s="58"/>
      <c r="B21" s="59"/>
    </row>
    <row r="23" spans="1:7" x14ac:dyDescent="0.25">
      <c r="G23" s="189"/>
    </row>
    <row r="24" spans="1:7" ht="15.75" thickBot="1" x14ac:dyDescent="0.3">
      <c r="G24" s="189"/>
    </row>
    <row r="25" spans="1:7" ht="16.5" thickBot="1" x14ac:dyDescent="0.3">
      <c r="A25" s="240" t="s">
        <v>71</v>
      </c>
      <c r="B25" s="241"/>
      <c r="C25" s="241"/>
      <c r="D25" s="241"/>
      <c r="E25" s="241"/>
      <c r="F25" s="242"/>
      <c r="G25" s="188"/>
    </row>
    <row r="26" spans="1:7" ht="16.5" customHeight="1" thickBot="1" x14ac:dyDescent="0.3">
      <c r="A26" s="277" t="s">
        <v>4</v>
      </c>
      <c r="B26" s="279" t="s">
        <v>18</v>
      </c>
      <c r="C26" s="233" t="s">
        <v>5</v>
      </c>
      <c r="D26" s="234"/>
      <c r="E26" s="234"/>
      <c r="F26" s="235"/>
      <c r="G26" s="186"/>
    </row>
    <row r="27" spans="1:7" ht="27" customHeight="1" thickBot="1" x14ac:dyDescent="0.3">
      <c r="A27" s="278"/>
      <c r="B27" s="285"/>
      <c r="C27" s="34" t="s">
        <v>55</v>
      </c>
      <c r="D27" s="35">
        <v>18000</v>
      </c>
      <c r="E27" s="35">
        <v>20000</v>
      </c>
      <c r="F27" s="36">
        <v>30000</v>
      </c>
      <c r="G27" s="190"/>
    </row>
    <row r="28" spans="1:7" ht="31.5" x14ac:dyDescent="0.25">
      <c r="A28" s="11" t="s">
        <v>6</v>
      </c>
      <c r="B28" s="23">
        <v>1</v>
      </c>
      <c r="C28" s="114"/>
      <c r="D28" s="68"/>
      <c r="E28" s="68"/>
      <c r="F28" s="66"/>
      <c r="G28" s="189"/>
    </row>
    <row r="29" spans="1:7" ht="31.5" x14ac:dyDescent="0.25">
      <c r="A29" s="11" t="s">
        <v>7</v>
      </c>
      <c r="B29" s="11">
        <v>1</v>
      </c>
      <c r="C29" s="114"/>
      <c r="D29" s="68"/>
      <c r="E29" s="68"/>
      <c r="F29" s="66"/>
      <c r="G29" s="189"/>
    </row>
    <row r="30" spans="1:7" ht="47.25" x14ac:dyDescent="0.25">
      <c r="A30" s="11" t="s">
        <v>8</v>
      </c>
      <c r="B30" s="11">
        <v>2</v>
      </c>
      <c r="C30" s="114"/>
      <c r="D30" s="68"/>
      <c r="E30" s="68"/>
      <c r="F30" s="66"/>
      <c r="G30" s="189"/>
    </row>
    <row r="31" spans="1:7" ht="31.5" x14ac:dyDescent="0.25">
      <c r="A31" s="11" t="s">
        <v>9</v>
      </c>
      <c r="B31" s="11">
        <v>1</v>
      </c>
      <c r="C31" s="114"/>
      <c r="D31" s="68"/>
      <c r="E31" s="68"/>
      <c r="F31" s="66"/>
      <c r="G31" s="189"/>
    </row>
    <row r="32" spans="1:7" ht="47.25" x14ac:dyDescent="0.25">
      <c r="A32" s="11" t="s">
        <v>10</v>
      </c>
      <c r="B32" s="11">
        <v>3</v>
      </c>
      <c r="C32" s="114"/>
      <c r="D32" s="68"/>
      <c r="E32" s="68"/>
      <c r="F32" s="66"/>
      <c r="G32" s="189"/>
    </row>
    <row r="33" spans="1:9" ht="78.75" x14ac:dyDescent="0.25">
      <c r="A33" s="11" t="s">
        <v>11</v>
      </c>
      <c r="B33" s="11">
        <v>2</v>
      </c>
      <c r="C33" s="114"/>
      <c r="D33" s="68"/>
      <c r="E33" s="68"/>
      <c r="F33" s="66"/>
      <c r="G33" s="189"/>
    </row>
    <row r="34" spans="1:9" ht="31.5" x14ac:dyDescent="0.25">
      <c r="A34" s="11" t="s">
        <v>12</v>
      </c>
      <c r="B34" s="11">
        <v>3</v>
      </c>
      <c r="C34" s="114"/>
      <c r="D34" s="68"/>
      <c r="E34" s="68"/>
      <c r="F34" s="66"/>
      <c r="G34" s="189"/>
    </row>
    <row r="35" spans="1:9" ht="31.5" x14ac:dyDescent="0.25">
      <c r="A35" s="11" t="s">
        <v>13</v>
      </c>
      <c r="B35" s="11">
        <v>2</v>
      </c>
      <c r="C35" s="114"/>
      <c r="D35" s="68"/>
      <c r="E35" s="68"/>
      <c r="F35" s="66"/>
      <c r="G35" s="189"/>
    </row>
    <row r="36" spans="1:9" ht="47.25" x14ac:dyDescent="0.25">
      <c r="A36" s="11" t="s">
        <v>14</v>
      </c>
      <c r="B36" s="11">
        <v>1</v>
      </c>
      <c r="C36" s="114"/>
      <c r="D36" s="68"/>
      <c r="E36" s="68"/>
      <c r="F36" s="66"/>
      <c r="G36" s="189"/>
    </row>
    <row r="37" spans="1:9" ht="16.5" thickBot="1" x14ac:dyDescent="0.3">
      <c r="A37" s="33" t="s">
        <v>15</v>
      </c>
      <c r="B37" s="33">
        <v>2</v>
      </c>
      <c r="C37" s="196"/>
      <c r="D37" s="151"/>
      <c r="E37" s="151"/>
      <c r="F37" s="144"/>
      <c r="G37" s="189"/>
    </row>
    <row r="38" spans="1:9" ht="39" thickBot="1" x14ac:dyDescent="0.3">
      <c r="A38" s="8"/>
      <c r="B38" s="25" t="s">
        <v>19</v>
      </c>
      <c r="C38" s="70">
        <f>($B$28*C28)+($B$29*C29)+($B$30*C30)+($B$31*C31)+($B$32*C32)+($B$33*C33)+($B$34*C34)+($B$35*C35)+($B$36*C36)+($B$37*C37)</f>
        <v>0</v>
      </c>
      <c r="D38" s="70">
        <f t="shared" ref="D38:F38" si="1">($B$28*D28)+($B$29*D29)+($B$30*D30)+($B$31*D31)+($B$32*D32)+($B$33*D33)+($B$34*D34)+($B$35*D35)+($B$36*D36)+($B$37*D37)</f>
        <v>0</v>
      </c>
      <c r="E38" s="70">
        <f t="shared" si="1"/>
        <v>0</v>
      </c>
      <c r="F38" s="70">
        <f t="shared" si="1"/>
        <v>0</v>
      </c>
      <c r="G38" s="42"/>
    </row>
    <row r="39" spans="1:9" ht="15.75" thickBot="1" x14ac:dyDescent="0.3">
      <c r="A39" s="8"/>
      <c r="B39" s="26" t="s">
        <v>20</v>
      </c>
      <c r="C39" s="72">
        <v>8</v>
      </c>
      <c r="D39" s="72">
        <v>1</v>
      </c>
      <c r="E39" s="72">
        <v>3</v>
      </c>
      <c r="F39" s="72">
        <v>1</v>
      </c>
      <c r="G39" s="134"/>
    </row>
    <row r="40" spans="1:9" ht="26.25" thickBot="1" x14ac:dyDescent="0.3">
      <c r="A40" s="8"/>
      <c r="B40" s="27" t="s">
        <v>21</v>
      </c>
      <c r="C40" s="71">
        <f>C39*C38</f>
        <v>0</v>
      </c>
      <c r="D40" s="71">
        <f t="shared" ref="D40:F40" si="2">D39*D38</f>
        <v>0</v>
      </c>
      <c r="E40" s="71">
        <f t="shared" si="2"/>
        <v>0</v>
      </c>
      <c r="F40" s="73">
        <f t="shared" si="2"/>
        <v>0</v>
      </c>
      <c r="G40" s="191"/>
    </row>
    <row r="41" spans="1:9" ht="43.5" thickBot="1" x14ac:dyDescent="0.3">
      <c r="A41" s="8"/>
      <c r="B41" s="8"/>
      <c r="E41" s="192" t="s">
        <v>22</v>
      </c>
      <c r="F41" s="22">
        <f>SUM(C40:F40)</f>
        <v>0</v>
      </c>
    </row>
    <row r="44" spans="1:9" ht="15.75" thickBot="1" x14ac:dyDescent="0.3"/>
    <row r="45" spans="1:9" ht="16.5" thickBot="1" x14ac:dyDescent="0.3">
      <c r="A45" s="240" t="s">
        <v>72</v>
      </c>
      <c r="B45" s="241"/>
      <c r="C45" s="241"/>
      <c r="D45" s="241"/>
      <c r="E45" s="241"/>
      <c r="F45" s="241"/>
      <c r="G45" s="241"/>
      <c r="H45" s="241"/>
      <c r="I45" s="242"/>
    </row>
    <row r="46" spans="1:9" ht="16.5" customHeight="1" thickBot="1" x14ac:dyDescent="0.3">
      <c r="A46" s="244" t="s">
        <v>4</v>
      </c>
      <c r="B46" s="254" t="s">
        <v>18</v>
      </c>
      <c r="C46" s="233" t="s">
        <v>5</v>
      </c>
      <c r="D46" s="234"/>
      <c r="E46" s="234"/>
      <c r="F46" s="234"/>
      <c r="G46" s="234"/>
      <c r="H46" s="234"/>
      <c r="I46" s="235"/>
    </row>
    <row r="47" spans="1:9" ht="16.5" thickBot="1" x14ac:dyDescent="0.3">
      <c r="A47" s="256"/>
      <c r="B47" s="251"/>
      <c r="C47" s="91">
        <v>9000</v>
      </c>
      <c r="D47" s="35">
        <v>12000</v>
      </c>
      <c r="E47" s="35">
        <v>18000</v>
      </c>
      <c r="F47" s="35" t="s">
        <v>109</v>
      </c>
      <c r="G47" s="35">
        <v>30000</v>
      </c>
      <c r="H47" s="35">
        <v>36000</v>
      </c>
      <c r="I47" s="36">
        <v>60000</v>
      </c>
    </row>
    <row r="48" spans="1:9" ht="31.5" x14ac:dyDescent="0.25">
      <c r="A48" s="54" t="s">
        <v>6</v>
      </c>
      <c r="B48" s="50">
        <v>1</v>
      </c>
      <c r="C48" s="68"/>
      <c r="D48" s="68"/>
      <c r="E48" s="68"/>
      <c r="F48" s="68"/>
      <c r="G48" s="68"/>
      <c r="H48" s="97"/>
      <c r="I48" s="66"/>
    </row>
    <row r="49" spans="1:9" ht="63" x14ac:dyDescent="0.25">
      <c r="A49" s="9" t="s">
        <v>16</v>
      </c>
      <c r="B49" s="51">
        <v>1</v>
      </c>
      <c r="C49" s="68"/>
      <c r="D49" s="68"/>
      <c r="E49" s="68"/>
      <c r="F49" s="68"/>
      <c r="G49" s="68"/>
      <c r="H49" s="97"/>
      <c r="I49" s="66"/>
    </row>
    <row r="50" spans="1:9" ht="47.25" x14ac:dyDescent="0.25">
      <c r="A50" s="9" t="s">
        <v>8</v>
      </c>
      <c r="B50" s="51">
        <v>2</v>
      </c>
      <c r="C50" s="68"/>
      <c r="D50" s="68"/>
      <c r="E50" s="68"/>
      <c r="F50" s="68"/>
      <c r="G50" s="68"/>
      <c r="H50" s="97"/>
      <c r="I50" s="66"/>
    </row>
    <row r="51" spans="1:9" ht="31.5" x14ac:dyDescent="0.25">
      <c r="A51" s="9" t="s">
        <v>9</v>
      </c>
      <c r="B51" s="51">
        <v>1</v>
      </c>
      <c r="C51" s="68"/>
      <c r="D51" s="68"/>
      <c r="E51" s="68"/>
      <c r="F51" s="68"/>
      <c r="G51" s="68"/>
      <c r="H51" s="97"/>
      <c r="I51" s="66"/>
    </row>
    <row r="52" spans="1:9" ht="47.25" x14ac:dyDescent="0.25">
      <c r="A52" s="9" t="s">
        <v>10</v>
      </c>
      <c r="B52" s="51">
        <v>2</v>
      </c>
      <c r="C52" s="68"/>
      <c r="D52" s="68"/>
      <c r="E52" s="68"/>
      <c r="F52" s="68"/>
      <c r="G52" s="68"/>
      <c r="H52" s="97"/>
      <c r="I52" s="66"/>
    </row>
    <row r="53" spans="1:9" ht="78.75" x14ac:dyDescent="0.25">
      <c r="A53" s="9" t="s">
        <v>11</v>
      </c>
      <c r="B53" s="51">
        <v>2</v>
      </c>
      <c r="C53" s="68"/>
      <c r="D53" s="68"/>
      <c r="E53" s="68"/>
      <c r="F53" s="68"/>
      <c r="G53" s="68"/>
      <c r="H53" s="97"/>
      <c r="I53" s="66"/>
    </row>
    <row r="54" spans="1:9" ht="31.5" x14ac:dyDescent="0.25">
      <c r="A54" s="9" t="s">
        <v>12</v>
      </c>
      <c r="B54" s="51">
        <v>3</v>
      </c>
      <c r="C54" s="68"/>
      <c r="D54" s="68"/>
      <c r="E54" s="68"/>
      <c r="F54" s="68"/>
      <c r="G54" s="68"/>
      <c r="H54" s="97"/>
      <c r="I54" s="66"/>
    </row>
    <row r="55" spans="1:9" ht="31.5" x14ac:dyDescent="0.25">
      <c r="A55" s="9" t="s">
        <v>13</v>
      </c>
      <c r="B55" s="51">
        <v>2</v>
      </c>
      <c r="C55" s="68"/>
      <c r="D55" s="68"/>
      <c r="E55" s="68"/>
      <c r="F55" s="68"/>
      <c r="G55" s="68"/>
      <c r="H55" s="97"/>
      <c r="I55" s="66"/>
    </row>
    <row r="56" spans="1:9" ht="47.25" x14ac:dyDescent="0.25">
      <c r="A56" s="9" t="s">
        <v>14</v>
      </c>
      <c r="B56" s="51">
        <v>1</v>
      </c>
      <c r="C56" s="68"/>
      <c r="D56" s="68"/>
      <c r="E56" s="68"/>
      <c r="F56" s="68"/>
      <c r="G56" s="68"/>
      <c r="H56" s="97"/>
      <c r="I56" s="66"/>
    </row>
    <row r="57" spans="1:9" ht="15.75" x14ac:dyDescent="0.25">
      <c r="A57" s="55" t="s">
        <v>17</v>
      </c>
      <c r="B57" s="52">
        <v>2</v>
      </c>
      <c r="C57" s="68"/>
      <c r="D57" s="68"/>
      <c r="E57" s="68"/>
      <c r="F57" s="68"/>
      <c r="G57" s="68"/>
      <c r="H57" s="97"/>
      <c r="I57" s="66"/>
    </row>
    <row r="58" spans="1:9" ht="16.5" thickBot="1" x14ac:dyDescent="0.3">
      <c r="A58" s="10" t="s">
        <v>39</v>
      </c>
      <c r="B58" s="53">
        <v>1</v>
      </c>
      <c r="C58" s="68"/>
      <c r="D58" s="68"/>
      <c r="E58" s="68"/>
      <c r="F58" s="68"/>
      <c r="G58" s="68"/>
      <c r="H58" s="97"/>
      <c r="I58" s="66"/>
    </row>
    <row r="59" spans="1:9" ht="39" thickBot="1" x14ac:dyDescent="0.3">
      <c r="A59" s="8"/>
      <c r="B59" s="25" t="s">
        <v>19</v>
      </c>
      <c r="C59" s="98">
        <f>($B$47*C48)+($B$48*C49)+($B$49*C50)+($B$50*C51)+($B$51*C52)+($B$52*C53)+($B$53*C54)+($B$54*C55)+($B$55*C56)+($B$56*C57)+($B$57*C58)</f>
        <v>0</v>
      </c>
      <c r="D59" s="98">
        <f t="shared" ref="D59:I59" si="3">($B$47*D48)+($B$48*D49)+($B$49*D50)+($B$50*D51)+($B$51*D52)+($B$52*D53)+($B$53*D54)+($B$54*D55)+($B$55*D56)+($B$56*D57)+($B$57*D58)</f>
        <v>0</v>
      </c>
      <c r="E59" s="98">
        <f t="shared" si="3"/>
        <v>0</v>
      </c>
      <c r="F59" s="98">
        <f t="shared" si="3"/>
        <v>0</v>
      </c>
      <c r="G59" s="98">
        <f t="shared" si="3"/>
        <v>0</v>
      </c>
      <c r="H59" s="98">
        <f t="shared" si="3"/>
        <v>0</v>
      </c>
      <c r="I59" s="99">
        <f t="shared" si="3"/>
        <v>0</v>
      </c>
    </row>
    <row r="60" spans="1:9" ht="15.75" thickBot="1" x14ac:dyDescent="0.3">
      <c r="A60" s="8"/>
      <c r="B60" s="26" t="s">
        <v>20</v>
      </c>
      <c r="C60" s="72">
        <v>4</v>
      </c>
      <c r="D60" s="72">
        <v>17</v>
      </c>
      <c r="E60" s="74">
        <v>13</v>
      </c>
      <c r="F60" s="74">
        <v>7</v>
      </c>
      <c r="G60" s="72">
        <v>9</v>
      </c>
      <c r="H60" s="87">
        <v>2</v>
      </c>
      <c r="I60" s="72">
        <v>7</v>
      </c>
    </row>
    <row r="61" spans="1:9" ht="26.25" thickBot="1" x14ac:dyDescent="0.3">
      <c r="A61" s="8"/>
      <c r="B61" s="27" t="s">
        <v>21</v>
      </c>
      <c r="C61" s="73">
        <f>C59*C60</f>
        <v>0</v>
      </c>
      <c r="D61" s="73">
        <f>D59*D60</f>
        <v>0</v>
      </c>
      <c r="E61" s="73">
        <f t="shared" ref="E61:I61" si="4">E59*E60</f>
        <v>0</v>
      </c>
      <c r="F61" s="73">
        <f t="shared" si="4"/>
        <v>0</v>
      </c>
      <c r="G61" s="73">
        <f t="shared" si="4"/>
        <v>0</v>
      </c>
      <c r="H61" s="80">
        <f t="shared" si="4"/>
        <v>0</v>
      </c>
      <c r="I61" s="73">
        <f t="shared" si="4"/>
        <v>0</v>
      </c>
    </row>
    <row r="62" spans="1:9" ht="43.5" thickBot="1" x14ac:dyDescent="0.3">
      <c r="A62" s="8"/>
      <c r="B62" s="8"/>
      <c r="C62" s="12"/>
      <c r="D62" s="12"/>
      <c r="E62" s="37"/>
      <c r="G62" s="8"/>
      <c r="H62" s="88" t="s">
        <v>23</v>
      </c>
      <c r="I62" s="89">
        <f>SUM(C61:I61)</f>
        <v>0</v>
      </c>
    </row>
    <row r="65" spans="2:3" ht="15.75" thickBot="1" x14ac:dyDescent="0.3"/>
    <row r="66" spans="2:3" ht="15.75" x14ac:dyDescent="0.25">
      <c r="B66" s="260" t="s">
        <v>37</v>
      </c>
      <c r="C66" s="261"/>
    </row>
    <row r="67" spans="2:3" ht="45" x14ac:dyDescent="0.25">
      <c r="B67" s="46" t="s">
        <v>34</v>
      </c>
      <c r="C67" s="47">
        <f>(F41+I62)</f>
        <v>0</v>
      </c>
    </row>
    <row r="68" spans="2:3" ht="30" x14ac:dyDescent="0.25">
      <c r="B68" s="46" t="s">
        <v>35</v>
      </c>
      <c r="C68" s="47">
        <f>C67/12</f>
        <v>0</v>
      </c>
    </row>
    <row r="69" spans="2:3" x14ac:dyDescent="0.25">
      <c r="B69" s="46" t="s">
        <v>38</v>
      </c>
      <c r="C69" s="47"/>
    </row>
    <row r="70" spans="2:3" ht="45.75" thickBot="1" x14ac:dyDescent="0.3">
      <c r="B70" s="48" t="s">
        <v>36</v>
      </c>
      <c r="C70" s="28">
        <f>C69+C68</f>
        <v>0</v>
      </c>
    </row>
    <row r="77" spans="2:3" ht="58.5" customHeight="1" x14ac:dyDescent="0.25"/>
  </sheetData>
  <mergeCells count="12">
    <mergeCell ref="A3:B3"/>
    <mergeCell ref="A5:B5"/>
    <mergeCell ref="A11:B11"/>
    <mergeCell ref="A26:A27"/>
    <mergeCell ref="B26:B27"/>
    <mergeCell ref="B66:C66"/>
    <mergeCell ref="A25:F25"/>
    <mergeCell ref="C26:F26"/>
    <mergeCell ref="A45:I45"/>
    <mergeCell ref="C46:I46"/>
    <mergeCell ref="A46:A47"/>
    <mergeCell ref="B46:B47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4"/>
  <sheetViews>
    <sheetView workbookViewId="0">
      <selection activeCell="C49" sqref="C49:J59"/>
    </sheetView>
  </sheetViews>
  <sheetFormatPr defaultRowHeight="15" x14ac:dyDescent="0.25"/>
  <cols>
    <col min="1" max="1" width="19.140625" customWidth="1"/>
    <col min="2" max="2" width="22.140625" customWidth="1"/>
    <col min="3" max="3" width="15.85546875" customWidth="1"/>
    <col min="4" max="4" width="15.140625" customWidth="1"/>
    <col min="5" max="5" width="15.42578125" customWidth="1"/>
    <col min="6" max="6" width="14.5703125" customWidth="1"/>
    <col min="7" max="7" width="14.85546875" customWidth="1"/>
    <col min="8" max="8" width="14.140625" customWidth="1"/>
    <col min="9" max="9" width="14.140625" style="8" customWidth="1"/>
    <col min="10" max="10" width="14" customWidth="1"/>
  </cols>
  <sheetData>
    <row r="1" spans="1:2" ht="15.75" thickBot="1" x14ac:dyDescent="0.3"/>
    <row r="2" spans="1:2" ht="15.75" thickBot="1" x14ac:dyDescent="0.3">
      <c r="A2" s="103" t="s">
        <v>0</v>
      </c>
      <c r="B2" s="104" t="s">
        <v>52</v>
      </c>
    </row>
    <row r="3" spans="1:2" ht="15.75" thickBot="1" x14ac:dyDescent="0.3">
      <c r="A3" s="266" t="s">
        <v>41</v>
      </c>
      <c r="B3" s="267"/>
    </row>
    <row r="4" spans="1:2" ht="15.75" thickBot="1" x14ac:dyDescent="0.3">
      <c r="A4" s="105" t="s">
        <v>3</v>
      </c>
      <c r="B4" s="106" t="s">
        <v>1</v>
      </c>
    </row>
    <row r="5" spans="1:2" ht="15.75" thickBot="1" x14ac:dyDescent="0.3">
      <c r="A5" s="248" t="s">
        <v>2</v>
      </c>
      <c r="B5" s="249"/>
    </row>
    <row r="6" spans="1:2" x14ac:dyDescent="0.25">
      <c r="A6" s="111">
        <v>7500</v>
      </c>
      <c r="B6" s="62">
        <v>4</v>
      </c>
    </row>
    <row r="7" spans="1:2" x14ac:dyDescent="0.25">
      <c r="A7" s="108">
        <v>9000</v>
      </c>
      <c r="B7" s="109">
        <v>15</v>
      </c>
    </row>
    <row r="8" spans="1:2" x14ac:dyDescent="0.25">
      <c r="A8" s="108">
        <v>10500</v>
      </c>
      <c r="B8" s="109">
        <v>1</v>
      </c>
    </row>
    <row r="9" spans="1:2" x14ac:dyDescent="0.25">
      <c r="A9" s="108">
        <v>12000</v>
      </c>
      <c r="B9" s="109">
        <v>1</v>
      </c>
    </row>
    <row r="10" spans="1:2" ht="15.75" thickBot="1" x14ac:dyDescent="0.3">
      <c r="A10" s="110">
        <v>18000</v>
      </c>
      <c r="B10" s="107">
        <v>21</v>
      </c>
    </row>
    <row r="11" spans="1:2" ht="15.75" thickBot="1" x14ac:dyDescent="0.3">
      <c r="A11" s="248" t="s">
        <v>24</v>
      </c>
      <c r="B11" s="249"/>
    </row>
    <row r="12" spans="1:2" x14ac:dyDescent="0.25">
      <c r="A12" s="1">
        <v>9000</v>
      </c>
      <c r="B12" s="2">
        <v>3</v>
      </c>
    </row>
    <row r="13" spans="1:2" x14ac:dyDescent="0.25">
      <c r="A13" s="1">
        <v>12000</v>
      </c>
      <c r="B13" s="2">
        <v>1</v>
      </c>
    </row>
    <row r="14" spans="1:2" x14ac:dyDescent="0.25">
      <c r="A14" s="1">
        <v>18000</v>
      </c>
      <c r="B14" s="2">
        <v>2</v>
      </c>
    </row>
    <row r="15" spans="1:2" x14ac:dyDescent="0.25">
      <c r="A15" s="1">
        <v>20000</v>
      </c>
      <c r="B15" s="2">
        <v>4</v>
      </c>
    </row>
    <row r="16" spans="1:2" x14ac:dyDescent="0.25">
      <c r="A16" s="1">
        <v>24000</v>
      </c>
      <c r="B16" s="2">
        <v>1</v>
      </c>
    </row>
    <row r="17" spans="1:7" x14ac:dyDescent="0.25">
      <c r="A17" s="1">
        <v>30000</v>
      </c>
      <c r="B17" s="2">
        <v>2</v>
      </c>
    </row>
    <row r="18" spans="1:7" x14ac:dyDescent="0.25">
      <c r="A18" s="1">
        <v>36000</v>
      </c>
      <c r="B18" s="2">
        <v>1</v>
      </c>
    </row>
    <row r="19" spans="1:7" ht="15.75" thickBot="1" x14ac:dyDescent="0.3">
      <c r="A19" s="1">
        <v>60000</v>
      </c>
      <c r="B19" s="2">
        <v>3</v>
      </c>
    </row>
    <row r="20" spans="1:7" ht="15.75" thickBot="1" x14ac:dyDescent="0.3">
      <c r="A20" s="32" t="s">
        <v>26</v>
      </c>
      <c r="B20" s="31">
        <f>SUM(B6:B10,B12:B19)</f>
        <v>59</v>
      </c>
    </row>
    <row r="21" spans="1:7" ht="15.75" thickBot="1" x14ac:dyDescent="0.3">
      <c r="A21" s="58"/>
      <c r="B21" s="59"/>
    </row>
    <row r="23" spans="1:7" ht="15.75" thickBot="1" x14ac:dyDescent="0.3">
      <c r="G23" s="189"/>
    </row>
    <row r="24" spans="1:7" ht="16.5" thickBot="1" x14ac:dyDescent="0.3">
      <c r="A24" s="240" t="s">
        <v>81</v>
      </c>
      <c r="B24" s="241"/>
      <c r="C24" s="241"/>
      <c r="D24" s="241"/>
      <c r="E24" s="241"/>
      <c r="F24" s="242"/>
      <c r="G24" s="188"/>
    </row>
    <row r="25" spans="1:7" ht="16.5" customHeight="1" thickBot="1" x14ac:dyDescent="0.3">
      <c r="A25" s="277" t="s">
        <v>4</v>
      </c>
      <c r="B25" s="279" t="s">
        <v>18</v>
      </c>
      <c r="C25" s="233" t="s">
        <v>5</v>
      </c>
      <c r="D25" s="234"/>
      <c r="E25" s="234"/>
      <c r="F25" s="235"/>
      <c r="G25" s="186"/>
    </row>
    <row r="26" spans="1:7" ht="27.75" customHeight="1" thickBot="1" x14ac:dyDescent="0.3">
      <c r="A26" s="281"/>
      <c r="B26" s="280"/>
      <c r="C26" s="34">
        <v>7500</v>
      </c>
      <c r="D26" s="35">
        <v>9000</v>
      </c>
      <c r="E26" s="35" t="s">
        <v>59</v>
      </c>
      <c r="F26" s="36">
        <v>18000</v>
      </c>
      <c r="G26" s="190"/>
    </row>
    <row r="27" spans="1:7" ht="31.5" x14ac:dyDescent="0.25">
      <c r="A27" s="127" t="s">
        <v>6</v>
      </c>
      <c r="B27" s="127">
        <v>1</v>
      </c>
      <c r="C27" s="114"/>
      <c r="D27" s="68"/>
      <c r="E27" s="68"/>
      <c r="F27" s="66"/>
      <c r="G27" s="42"/>
    </row>
    <row r="28" spans="1:7" ht="31.5" x14ac:dyDescent="0.25">
      <c r="A28" s="11" t="s">
        <v>7</v>
      </c>
      <c r="B28" s="11">
        <v>1</v>
      </c>
      <c r="C28" s="114"/>
      <c r="D28" s="68"/>
      <c r="E28" s="68"/>
      <c r="F28" s="66"/>
      <c r="G28" s="42"/>
    </row>
    <row r="29" spans="1:7" ht="47.25" x14ac:dyDescent="0.25">
      <c r="A29" s="11" t="s">
        <v>8</v>
      </c>
      <c r="B29" s="11">
        <v>2</v>
      </c>
      <c r="C29" s="114"/>
      <c r="D29" s="68"/>
      <c r="E29" s="68"/>
      <c r="F29" s="66"/>
      <c r="G29" s="42"/>
    </row>
    <row r="30" spans="1:7" ht="31.5" x14ac:dyDescent="0.25">
      <c r="A30" s="11" t="s">
        <v>9</v>
      </c>
      <c r="B30" s="11">
        <v>1</v>
      </c>
      <c r="C30" s="114"/>
      <c r="D30" s="68"/>
      <c r="E30" s="68"/>
      <c r="F30" s="66"/>
      <c r="G30" s="42"/>
    </row>
    <row r="31" spans="1:7" ht="47.25" x14ac:dyDescent="0.25">
      <c r="A31" s="11" t="s">
        <v>10</v>
      </c>
      <c r="B31" s="11">
        <v>3</v>
      </c>
      <c r="C31" s="114"/>
      <c r="D31" s="68"/>
      <c r="E31" s="68"/>
      <c r="F31" s="66"/>
      <c r="G31" s="42"/>
    </row>
    <row r="32" spans="1:7" ht="78.75" x14ac:dyDescent="0.25">
      <c r="A32" s="11" t="s">
        <v>11</v>
      </c>
      <c r="B32" s="11">
        <v>2</v>
      </c>
      <c r="C32" s="114"/>
      <c r="D32" s="68"/>
      <c r="E32" s="68"/>
      <c r="F32" s="66"/>
      <c r="G32" s="42"/>
    </row>
    <row r="33" spans="1:10" ht="31.5" x14ac:dyDescent="0.25">
      <c r="A33" s="11" t="s">
        <v>12</v>
      </c>
      <c r="B33" s="11">
        <v>3</v>
      </c>
      <c r="C33" s="114"/>
      <c r="D33" s="68"/>
      <c r="E33" s="68"/>
      <c r="F33" s="66"/>
      <c r="G33" s="42"/>
    </row>
    <row r="34" spans="1:10" ht="31.5" x14ac:dyDescent="0.25">
      <c r="A34" s="11" t="s">
        <v>13</v>
      </c>
      <c r="B34" s="11">
        <v>2</v>
      </c>
      <c r="C34" s="114"/>
      <c r="D34" s="68"/>
      <c r="E34" s="68"/>
      <c r="F34" s="66"/>
      <c r="G34" s="42"/>
    </row>
    <row r="35" spans="1:10" ht="47.25" x14ac:dyDescent="0.25">
      <c r="A35" s="11" t="s">
        <v>14</v>
      </c>
      <c r="B35" s="11">
        <v>1</v>
      </c>
      <c r="C35" s="114"/>
      <c r="D35" s="68"/>
      <c r="E35" s="68"/>
      <c r="F35" s="66"/>
      <c r="G35" s="42"/>
    </row>
    <row r="36" spans="1:10" ht="16.5" thickBot="1" x14ac:dyDescent="0.3">
      <c r="A36" s="33" t="s">
        <v>15</v>
      </c>
      <c r="B36" s="33">
        <v>2</v>
      </c>
      <c r="C36" s="196"/>
      <c r="D36" s="151"/>
      <c r="E36" s="151"/>
      <c r="F36" s="144"/>
      <c r="G36" s="42"/>
    </row>
    <row r="37" spans="1:10" ht="39" thickBot="1" x14ac:dyDescent="0.3">
      <c r="A37" s="8"/>
      <c r="B37" s="25" t="s">
        <v>19</v>
      </c>
      <c r="C37" s="70">
        <f>($B$26*C27)+($B$27*C28)+($B$28*C29)+($B$29*C30)+($B$30*C31)+($B$31*C32)+($B$32*C33)+($B$33*C34)+($B$34*C35)+($B$35*C36)</f>
        <v>0</v>
      </c>
      <c r="D37" s="70">
        <f t="shared" ref="D37:F37" si="0">($B$26*D27)+($B$27*D28)+($B$28*D29)+($B$29*D30)+($B$30*D31)+($B$31*D32)+($B$32*D33)+($B$33*D34)+($B$34*D35)+($B$35*D36)</f>
        <v>0</v>
      </c>
      <c r="E37" s="70">
        <f t="shared" si="0"/>
        <v>0</v>
      </c>
      <c r="F37" s="70">
        <f t="shared" si="0"/>
        <v>0</v>
      </c>
      <c r="G37" s="42"/>
    </row>
    <row r="38" spans="1:10" ht="26.25" thickBot="1" x14ac:dyDescent="0.3">
      <c r="A38" s="8"/>
      <c r="B38" s="26" t="s">
        <v>20</v>
      </c>
      <c r="C38" s="72">
        <v>4</v>
      </c>
      <c r="D38" s="72">
        <v>15</v>
      </c>
      <c r="E38" s="72">
        <v>2</v>
      </c>
      <c r="F38" s="72">
        <v>21</v>
      </c>
      <c r="G38" s="134"/>
    </row>
    <row r="39" spans="1:10" ht="26.25" thickBot="1" x14ac:dyDescent="0.3">
      <c r="A39" s="8"/>
      <c r="B39" s="27" t="s">
        <v>21</v>
      </c>
      <c r="C39" s="71">
        <f>C38*C37</f>
        <v>0</v>
      </c>
      <c r="D39" s="71">
        <f t="shared" ref="D39:F39" si="1">D38*D37</f>
        <v>0</v>
      </c>
      <c r="E39" s="71">
        <f t="shared" si="1"/>
        <v>0</v>
      </c>
      <c r="F39" s="95">
        <f t="shared" si="1"/>
        <v>0</v>
      </c>
      <c r="G39" s="191"/>
    </row>
    <row r="40" spans="1:10" ht="43.5" thickBot="1" x14ac:dyDescent="0.3">
      <c r="A40" s="8"/>
      <c r="B40" s="8"/>
      <c r="C40" s="8"/>
      <c r="D40" s="8"/>
      <c r="E40" s="88" t="s">
        <v>22</v>
      </c>
      <c r="F40" s="131">
        <f>SUM(C39:G39)</f>
        <v>0</v>
      </c>
      <c r="G40" s="189"/>
    </row>
    <row r="45" spans="1:10" ht="15.75" thickBot="1" x14ac:dyDescent="0.3"/>
    <row r="46" spans="1:10" ht="16.5" thickBot="1" x14ac:dyDescent="0.3">
      <c r="A46" s="240" t="s">
        <v>80</v>
      </c>
      <c r="B46" s="241"/>
      <c r="C46" s="241"/>
      <c r="D46" s="241"/>
      <c r="E46" s="241"/>
      <c r="F46" s="241"/>
      <c r="G46" s="241"/>
      <c r="H46" s="241"/>
      <c r="I46" s="241"/>
      <c r="J46" s="242"/>
    </row>
    <row r="47" spans="1:10" ht="16.5" thickBot="1" x14ac:dyDescent="0.3">
      <c r="A47" s="244" t="s">
        <v>4</v>
      </c>
      <c r="B47" s="254" t="s">
        <v>18</v>
      </c>
      <c r="C47" s="257" t="s">
        <v>5</v>
      </c>
      <c r="D47" s="258"/>
      <c r="E47" s="258"/>
      <c r="F47" s="258"/>
      <c r="G47" s="258"/>
      <c r="H47" s="258"/>
      <c r="I47" s="258"/>
      <c r="J47" s="259"/>
    </row>
    <row r="48" spans="1:10" ht="16.5" thickBot="1" x14ac:dyDescent="0.3">
      <c r="A48" s="256"/>
      <c r="B48" s="251"/>
      <c r="C48" s="91">
        <v>9000</v>
      </c>
      <c r="D48" s="35">
        <v>12000</v>
      </c>
      <c r="E48" s="35">
        <v>18000</v>
      </c>
      <c r="F48" s="35">
        <v>20000</v>
      </c>
      <c r="G48" s="35">
        <v>24000</v>
      </c>
      <c r="H48" s="94">
        <v>30000</v>
      </c>
      <c r="I48" s="94">
        <v>36000</v>
      </c>
      <c r="J48" s="36">
        <v>60000</v>
      </c>
    </row>
    <row r="49" spans="1:10" ht="31.5" x14ac:dyDescent="0.25">
      <c r="A49" s="54" t="s">
        <v>6</v>
      </c>
      <c r="B49" s="50">
        <v>1</v>
      </c>
      <c r="C49" s="68"/>
      <c r="D49" s="68"/>
      <c r="E49" s="68"/>
      <c r="F49" s="68"/>
      <c r="G49" s="68"/>
      <c r="H49" s="97"/>
      <c r="I49" s="97"/>
      <c r="J49" s="66"/>
    </row>
    <row r="50" spans="1:10" ht="63" x14ac:dyDescent="0.25">
      <c r="A50" s="9" t="s">
        <v>16</v>
      </c>
      <c r="B50" s="51">
        <v>1</v>
      </c>
      <c r="C50" s="68"/>
      <c r="D50" s="68"/>
      <c r="E50" s="68"/>
      <c r="F50" s="68"/>
      <c r="G50" s="68"/>
      <c r="H50" s="97"/>
      <c r="I50" s="97"/>
      <c r="J50" s="66"/>
    </row>
    <row r="51" spans="1:10" ht="47.25" x14ac:dyDescent="0.25">
      <c r="A51" s="9" t="s">
        <v>8</v>
      </c>
      <c r="B51" s="51">
        <v>2</v>
      </c>
      <c r="C51" s="68"/>
      <c r="D51" s="68"/>
      <c r="E51" s="68"/>
      <c r="F51" s="68"/>
      <c r="G51" s="68"/>
      <c r="H51" s="97"/>
      <c r="I51" s="97"/>
      <c r="J51" s="66"/>
    </row>
    <row r="52" spans="1:10" ht="31.5" x14ac:dyDescent="0.25">
      <c r="A52" s="9" t="s">
        <v>9</v>
      </c>
      <c r="B52" s="51">
        <v>1</v>
      </c>
      <c r="C52" s="68"/>
      <c r="D52" s="68"/>
      <c r="E52" s="68"/>
      <c r="F52" s="68"/>
      <c r="G52" s="68"/>
      <c r="H52" s="97"/>
      <c r="I52" s="97"/>
      <c r="J52" s="66"/>
    </row>
    <row r="53" spans="1:10" ht="47.25" x14ac:dyDescent="0.25">
      <c r="A53" s="9" t="s">
        <v>10</v>
      </c>
      <c r="B53" s="51">
        <v>2</v>
      </c>
      <c r="C53" s="68"/>
      <c r="D53" s="68"/>
      <c r="E53" s="68"/>
      <c r="F53" s="68"/>
      <c r="G53" s="68"/>
      <c r="H53" s="97"/>
      <c r="I53" s="97"/>
      <c r="J53" s="66"/>
    </row>
    <row r="54" spans="1:10" ht="78.75" x14ac:dyDescent="0.25">
      <c r="A54" s="9" t="s">
        <v>11</v>
      </c>
      <c r="B54" s="51">
        <v>2</v>
      </c>
      <c r="C54" s="68"/>
      <c r="D54" s="68"/>
      <c r="E54" s="68"/>
      <c r="F54" s="68"/>
      <c r="G54" s="68"/>
      <c r="H54" s="97"/>
      <c r="I54" s="97"/>
      <c r="J54" s="66"/>
    </row>
    <row r="55" spans="1:10" ht="31.5" x14ac:dyDescent="0.25">
      <c r="A55" s="9" t="s">
        <v>12</v>
      </c>
      <c r="B55" s="51">
        <v>3</v>
      </c>
      <c r="C55" s="68"/>
      <c r="D55" s="68"/>
      <c r="E55" s="68"/>
      <c r="F55" s="68"/>
      <c r="G55" s="68"/>
      <c r="H55" s="97"/>
      <c r="I55" s="97"/>
      <c r="J55" s="66"/>
    </row>
    <row r="56" spans="1:10" ht="31.5" x14ac:dyDescent="0.25">
      <c r="A56" s="9" t="s">
        <v>13</v>
      </c>
      <c r="B56" s="51">
        <v>2</v>
      </c>
      <c r="C56" s="68"/>
      <c r="D56" s="68"/>
      <c r="E56" s="68"/>
      <c r="F56" s="68"/>
      <c r="G56" s="68"/>
      <c r="H56" s="97"/>
      <c r="I56" s="97"/>
      <c r="J56" s="66"/>
    </row>
    <row r="57" spans="1:10" ht="47.25" x14ac:dyDescent="0.25">
      <c r="A57" s="9" t="s">
        <v>14</v>
      </c>
      <c r="B57" s="51">
        <v>1</v>
      </c>
      <c r="C57" s="68"/>
      <c r="D57" s="68"/>
      <c r="E57" s="68"/>
      <c r="F57" s="68"/>
      <c r="G57" s="68"/>
      <c r="H57" s="97"/>
      <c r="I57" s="97"/>
      <c r="J57" s="66"/>
    </row>
    <row r="58" spans="1:10" ht="15.75" x14ac:dyDescent="0.25">
      <c r="A58" s="55" t="s">
        <v>17</v>
      </c>
      <c r="B58" s="52">
        <v>2</v>
      </c>
      <c r="C58" s="68"/>
      <c r="D58" s="68"/>
      <c r="E58" s="68"/>
      <c r="F58" s="68"/>
      <c r="G58" s="68"/>
      <c r="H58" s="97"/>
      <c r="I58" s="97"/>
      <c r="J58" s="66"/>
    </row>
    <row r="59" spans="1:10" ht="16.5" thickBot="1" x14ac:dyDescent="0.3">
      <c r="A59" s="10" t="s">
        <v>39</v>
      </c>
      <c r="B59" s="53">
        <v>1</v>
      </c>
      <c r="C59" s="68"/>
      <c r="D59" s="68"/>
      <c r="E59" s="68"/>
      <c r="F59" s="68"/>
      <c r="G59" s="68"/>
      <c r="H59" s="97"/>
      <c r="I59" s="97"/>
      <c r="J59" s="66"/>
    </row>
    <row r="60" spans="1:10" ht="39" thickBot="1" x14ac:dyDescent="0.3">
      <c r="A60" s="8"/>
      <c r="B60" s="25" t="s">
        <v>19</v>
      </c>
      <c r="C60" s="98">
        <f>($B$49*C49)+($B$50*C50)+($B$51*C51)+($B$52*C52)+($B$53*C53)+($B$54*C54)+($B$55*C55)+($B$56*C56)+($B$57*C57)+($B$58*C58)+($B$59*C59)</f>
        <v>0</v>
      </c>
      <c r="D60" s="98">
        <f t="shared" ref="D60:J60" si="2">($B$49*D49)+($B$50*D50)+($B$51*D51)+($B$52*D52)+($B$53*D53)+($B$54*D54)+($B$55*D55)+($B$56*D56)+($B$57*D57)+($B$58*D58)+($B$59*D59)</f>
        <v>0</v>
      </c>
      <c r="E60" s="98">
        <f t="shared" si="2"/>
        <v>0</v>
      </c>
      <c r="F60" s="98">
        <f t="shared" si="2"/>
        <v>0</v>
      </c>
      <c r="G60" s="98">
        <f t="shared" si="2"/>
        <v>0</v>
      </c>
      <c r="H60" s="98">
        <f t="shared" si="2"/>
        <v>0</v>
      </c>
      <c r="I60" s="98">
        <f t="shared" si="2"/>
        <v>0</v>
      </c>
      <c r="J60" s="115">
        <f t="shared" si="2"/>
        <v>0</v>
      </c>
    </row>
    <row r="61" spans="1:10" ht="26.25" thickBot="1" x14ac:dyDescent="0.3">
      <c r="A61" s="8"/>
      <c r="B61" s="26" t="s">
        <v>20</v>
      </c>
      <c r="C61" s="72">
        <v>3</v>
      </c>
      <c r="D61" s="72">
        <v>1</v>
      </c>
      <c r="E61" s="74">
        <v>2</v>
      </c>
      <c r="F61" s="74">
        <v>4</v>
      </c>
      <c r="G61" s="72">
        <v>1</v>
      </c>
      <c r="H61" s="72">
        <v>2</v>
      </c>
      <c r="I61" s="72">
        <v>1</v>
      </c>
      <c r="J61" s="72">
        <v>3</v>
      </c>
    </row>
    <row r="62" spans="1:10" ht="26.25" thickBot="1" x14ac:dyDescent="0.3">
      <c r="A62" s="8"/>
      <c r="B62" s="27" t="s">
        <v>21</v>
      </c>
      <c r="C62" s="73">
        <f>C60*C61</f>
        <v>0</v>
      </c>
      <c r="D62" s="73">
        <f>D60*D61</f>
        <v>0</v>
      </c>
      <c r="E62" s="73">
        <f t="shared" ref="E62:J62" si="3">E60*E61</f>
        <v>0</v>
      </c>
      <c r="F62" s="73">
        <f t="shared" si="3"/>
        <v>0</v>
      </c>
      <c r="G62" s="73">
        <f t="shared" si="3"/>
        <v>0</v>
      </c>
      <c r="H62" s="73">
        <f>H60*H61</f>
        <v>0</v>
      </c>
      <c r="I62" s="73">
        <f>I60*I61</f>
        <v>0</v>
      </c>
      <c r="J62" s="73">
        <f t="shared" si="3"/>
        <v>0</v>
      </c>
    </row>
    <row r="63" spans="1:10" ht="43.5" thickBot="1" x14ac:dyDescent="0.3">
      <c r="A63" s="8"/>
      <c r="B63" s="8"/>
      <c r="C63" s="12"/>
      <c r="D63" s="12"/>
      <c r="E63" s="37"/>
      <c r="F63" s="8"/>
      <c r="I63" s="88" t="s">
        <v>23</v>
      </c>
      <c r="J63" s="89">
        <f>SUM(B62:J62)</f>
        <v>0</v>
      </c>
    </row>
    <row r="67" spans="2:3" ht="16.5" customHeight="1" x14ac:dyDescent="0.25"/>
    <row r="69" spans="2:3" ht="15.75" thickBot="1" x14ac:dyDescent="0.3"/>
    <row r="70" spans="2:3" ht="15.75" x14ac:dyDescent="0.25">
      <c r="B70" s="260" t="s">
        <v>37</v>
      </c>
      <c r="C70" s="261"/>
    </row>
    <row r="71" spans="2:3" ht="45" x14ac:dyDescent="0.25">
      <c r="B71" s="46" t="s">
        <v>34</v>
      </c>
      <c r="C71" s="47">
        <f>(F40+J63)</f>
        <v>0</v>
      </c>
    </row>
    <row r="72" spans="2:3" ht="30" x14ac:dyDescent="0.25">
      <c r="B72" s="46" t="s">
        <v>35</v>
      </c>
      <c r="C72" s="47">
        <f>C71/12</f>
        <v>0</v>
      </c>
    </row>
    <row r="73" spans="2:3" x14ac:dyDescent="0.25">
      <c r="B73" s="46" t="s">
        <v>38</v>
      </c>
      <c r="C73" s="47"/>
    </row>
    <row r="74" spans="2:3" ht="45.75" thickBot="1" x14ac:dyDescent="0.3">
      <c r="B74" s="48" t="s">
        <v>36</v>
      </c>
      <c r="C74" s="28">
        <f>C73+C72</f>
        <v>0</v>
      </c>
    </row>
  </sheetData>
  <mergeCells count="12">
    <mergeCell ref="A3:B3"/>
    <mergeCell ref="A5:B5"/>
    <mergeCell ref="A11:B11"/>
    <mergeCell ref="A25:A26"/>
    <mergeCell ref="B25:B26"/>
    <mergeCell ref="A24:F24"/>
    <mergeCell ref="C25:F25"/>
    <mergeCell ref="B70:C70"/>
    <mergeCell ref="A46:J46"/>
    <mergeCell ref="A47:A48"/>
    <mergeCell ref="B47:B48"/>
    <mergeCell ref="C47:J47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7"/>
  <sheetViews>
    <sheetView tabSelected="1" workbookViewId="0">
      <selection activeCell="G13" sqref="G13"/>
    </sheetView>
  </sheetViews>
  <sheetFormatPr defaultRowHeight="15" x14ac:dyDescent="0.25"/>
  <cols>
    <col min="1" max="1" width="22" customWidth="1"/>
    <col min="2" max="2" width="21.140625" customWidth="1"/>
    <col min="3" max="3" width="15" customWidth="1"/>
    <col min="4" max="4" width="15.5703125" customWidth="1"/>
    <col min="5" max="5" width="13.7109375" customWidth="1"/>
    <col min="6" max="6" width="14.5703125" style="8" customWidth="1"/>
    <col min="7" max="7" width="14.5703125" customWidth="1"/>
    <col min="8" max="8" width="14.5703125" style="8" customWidth="1"/>
    <col min="9" max="9" width="16.5703125" customWidth="1"/>
  </cols>
  <sheetData>
    <row r="1" spans="1:8" ht="15.75" thickBot="1" x14ac:dyDescent="0.3"/>
    <row r="2" spans="1:8" ht="15.75" thickBot="1" x14ac:dyDescent="0.3">
      <c r="A2" s="103" t="s">
        <v>0</v>
      </c>
      <c r="B2" s="104" t="s">
        <v>50</v>
      </c>
    </row>
    <row r="3" spans="1:8" ht="15.75" thickBot="1" x14ac:dyDescent="0.3">
      <c r="A3" s="266" t="s">
        <v>41</v>
      </c>
      <c r="B3" s="267"/>
    </row>
    <row r="4" spans="1:8" ht="15.75" thickBot="1" x14ac:dyDescent="0.3">
      <c r="A4" s="105" t="s">
        <v>3</v>
      </c>
      <c r="B4" s="106" t="s">
        <v>1</v>
      </c>
    </row>
    <row r="5" spans="1:8" ht="15.75" thickBot="1" x14ac:dyDescent="0.3">
      <c r="A5" s="248" t="s">
        <v>2</v>
      </c>
      <c r="B5" s="249"/>
      <c r="C5" s="8"/>
      <c r="D5" s="8"/>
      <c r="E5" s="8"/>
      <c r="F5" s="189"/>
    </row>
    <row r="6" spans="1:8" x14ac:dyDescent="0.25">
      <c r="A6" s="111">
        <v>7500</v>
      </c>
      <c r="B6" s="62">
        <v>8</v>
      </c>
      <c r="C6" s="8"/>
      <c r="D6" s="8"/>
      <c r="E6" s="8"/>
    </row>
    <row r="7" spans="1:8" x14ac:dyDescent="0.25">
      <c r="A7" s="108">
        <v>10000</v>
      </c>
      <c r="B7" s="109">
        <v>3</v>
      </c>
      <c r="C7" s="8"/>
      <c r="D7" s="8"/>
      <c r="E7" s="8"/>
    </row>
    <row r="8" spans="1:8" x14ac:dyDescent="0.25">
      <c r="A8" s="108">
        <v>12000</v>
      </c>
      <c r="B8" s="109">
        <v>5</v>
      </c>
      <c r="C8" s="8"/>
      <c r="D8" s="8"/>
      <c r="E8" s="8"/>
      <c r="H8" s="232"/>
    </row>
    <row r="9" spans="1:8" x14ac:dyDescent="0.25">
      <c r="A9" s="108">
        <v>18000</v>
      </c>
      <c r="B9" s="109">
        <v>3</v>
      </c>
      <c r="C9" s="8"/>
      <c r="D9" s="8"/>
      <c r="E9" s="8"/>
      <c r="G9" s="8"/>
      <c r="H9" s="232"/>
    </row>
    <row r="10" spans="1:8" ht="15.75" thickBot="1" x14ac:dyDescent="0.3">
      <c r="A10" s="110">
        <v>30000</v>
      </c>
      <c r="B10" s="107">
        <v>3</v>
      </c>
      <c r="C10" s="8"/>
      <c r="D10" s="8"/>
      <c r="E10" s="8"/>
    </row>
    <row r="11" spans="1:8" ht="15.75" thickBot="1" x14ac:dyDescent="0.3">
      <c r="A11" s="248" t="s">
        <v>24</v>
      </c>
      <c r="B11" s="249"/>
    </row>
    <row r="12" spans="1:8" x14ac:dyDescent="0.25">
      <c r="A12" s="1">
        <v>7000</v>
      </c>
      <c r="B12" s="2">
        <v>1</v>
      </c>
    </row>
    <row r="13" spans="1:8" x14ac:dyDescent="0.25">
      <c r="A13" s="1">
        <v>9000</v>
      </c>
      <c r="B13" s="2">
        <v>6</v>
      </c>
    </row>
    <row r="14" spans="1:8" x14ac:dyDescent="0.25">
      <c r="A14" s="1">
        <v>12000</v>
      </c>
      <c r="B14" s="2">
        <v>6</v>
      </c>
    </row>
    <row r="15" spans="1:8" x14ac:dyDescent="0.25">
      <c r="A15" s="1">
        <v>16000</v>
      </c>
      <c r="B15" s="2">
        <v>1</v>
      </c>
    </row>
    <row r="16" spans="1:8" x14ac:dyDescent="0.25">
      <c r="A16" s="1">
        <v>18000</v>
      </c>
      <c r="B16" s="2">
        <v>2</v>
      </c>
    </row>
    <row r="17" spans="1:9" x14ac:dyDescent="0.25">
      <c r="A17" s="1">
        <v>22000</v>
      </c>
      <c r="B17" s="2">
        <v>2</v>
      </c>
    </row>
    <row r="18" spans="1:9" ht="15.75" thickBot="1" x14ac:dyDescent="0.3">
      <c r="A18" s="1">
        <v>30000</v>
      </c>
      <c r="B18" s="2">
        <v>1</v>
      </c>
    </row>
    <row r="19" spans="1:9" ht="15.75" thickBot="1" x14ac:dyDescent="0.3">
      <c r="A19" s="32" t="s">
        <v>26</v>
      </c>
      <c r="B19" s="31">
        <f>SUM(B6:B10,B12:B18)</f>
        <v>41</v>
      </c>
    </row>
    <row r="20" spans="1:9" ht="15.75" thickBot="1" x14ac:dyDescent="0.3">
      <c r="A20" s="58"/>
      <c r="B20" s="59"/>
    </row>
    <row r="22" spans="1:9" ht="15.75" thickBot="1" x14ac:dyDescent="0.3"/>
    <row r="23" spans="1:9" ht="16.5" thickBot="1" x14ac:dyDescent="0.3">
      <c r="A23" s="240" t="s">
        <v>75</v>
      </c>
      <c r="B23" s="241"/>
      <c r="C23" s="241"/>
      <c r="D23" s="241"/>
      <c r="E23" s="241"/>
      <c r="F23" s="242"/>
      <c r="G23" s="188"/>
      <c r="H23" s="124"/>
      <c r="I23" s="122"/>
    </row>
    <row r="24" spans="1:9" ht="16.5" customHeight="1" thickBot="1" x14ac:dyDescent="0.3">
      <c r="A24" s="277" t="s">
        <v>4</v>
      </c>
      <c r="B24" s="279" t="s">
        <v>18</v>
      </c>
      <c r="C24" s="233" t="s">
        <v>5</v>
      </c>
      <c r="D24" s="234"/>
      <c r="E24" s="234"/>
      <c r="F24" s="235"/>
      <c r="G24" s="186"/>
      <c r="H24" s="125"/>
      <c r="I24" s="123"/>
    </row>
    <row r="25" spans="1:9" ht="16.5" thickBot="1" x14ac:dyDescent="0.3">
      <c r="A25" s="281"/>
      <c r="B25" s="280"/>
      <c r="C25" s="34">
        <v>7500</v>
      </c>
      <c r="D25" s="35" t="s">
        <v>55</v>
      </c>
      <c r="E25" s="35">
        <v>18000</v>
      </c>
      <c r="F25" s="36">
        <v>30000</v>
      </c>
      <c r="G25" s="190"/>
      <c r="H25" s="126"/>
      <c r="I25" s="123"/>
    </row>
    <row r="26" spans="1:9" ht="15.75" x14ac:dyDescent="0.25">
      <c r="A26" s="127" t="s">
        <v>6</v>
      </c>
      <c r="B26" s="127">
        <v>1</v>
      </c>
      <c r="C26" s="114"/>
      <c r="D26" s="68"/>
      <c r="E26" s="68"/>
      <c r="F26" s="204"/>
      <c r="G26" s="42"/>
      <c r="H26" s="119"/>
    </row>
    <row r="27" spans="1:9" ht="31.5" x14ac:dyDescent="0.25">
      <c r="A27" s="11" t="s">
        <v>7</v>
      </c>
      <c r="B27" s="11">
        <v>1</v>
      </c>
      <c r="C27" s="114"/>
      <c r="D27" s="13"/>
      <c r="E27" s="13"/>
      <c r="F27" s="204"/>
      <c r="G27" s="42"/>
      <c r="H27" s="119"/>
    </row>
    <row r="28" spans="1:9" ht="31.5" x14ac:dyDescent="0.25">
      <c r="A28" s="11" t="s">
        <v>8</v>
      </c>
      <c r="B28" s="11">
        <v>2</v>
      </c>
      <c r="C28" s="114"/>
      <c r="D28" s="13"/>
      <c r="E28" s="13"/>
      <c r="F28" s="204"/>
      <c r="G28" s="42"/>
      <c r="H28" s="119"/>
    </row>
    <row r="29" spans="1:9" ht="31.5" x14ac:dyDescent="0.25">
      <c r="A29" s="11" t="s">
        <v>9</v>
      </c>
      <c r="B29" s="11">
        <v>1</v>
      </c>
      <c r="C29" s="114"/>
      <c r="D29" s="13"/>
      <c r="E29" s="13"/>
      <c r="F29" s="204"/>
      <c r="G29" s="42"/>
      <c r="H29" s="119"/>
    </row>
    <row r="30" spans="1:9" ht="47.25" x14ac:dyDescent="0.25">
      <c r="A30" s="11" t="s">
        <v>10</v>
      </c>
      <c r="B30" s="11">
        <v>3</v>
      </c>
      <c r="C30" s="114"/>
      <c r="D30" s="13"/>
      <c r="E30" s="13"/>
      <c r="F30" s="204"/>
      <c r="G30" s="42"/>
      <c r="H30" s="119"/>
    </row>
    <row r="31" spans="1:9" ht="63" x14ac:dyDescent="0.25">
      <c r="A31" s="11" t="s">
        <v>11</v>
      </c>
      <c r="B31" s="11">
        <v>2</v>
      </c>
      <c r="C31" s="114"/>
      <c r="D31" s="13"/>
      <c r="E31" s="13"/>
      <c r="F31" s="204"/>
      <c r="G31" s="42"/>
      <c r="H31" s="119"/>
    </row>
    <row r="32" spans="1:9" ht="15.75" x14ac:dyDescent="0.25">
      <c r="A32" s="11" t="s">
        <v>12</v>
      </c>
      <c r="B32" s="11">
        <v>3</v>
      </c>
      <c r="C32" s="114"/>
      <c r="D32" s="13"/>
      <c r="E32" s="13"/>
      <c r="F32" s="204"/>
      <c r="G32" s="42"/>
      <c r="H32" s="119"/>
    </row>
    <row r="33" spans="1:9" ht="31.5" x14ac:dyDescent="0.25">
      <c r="A33" s="11" t="s">
        <v>13</v>
      </c>
      <c r="B33" s="11">
        <v>2</v>
      </c>
      <c r="C33" s="114"/>
      <c r="D33" s="13"/>
      <c r="E33" s="13"/>
      <c r="F33" s="204"/>
      <c r="G33" s="42"/>
      <c r="H33" s="119"/>
    </row>
    <row r="34" spans="1:9" ht="31.5" x14ac:dyDescent="0.25">
      <c r="A34" s="11" t="s">
        <v>14</v>
      </c>
      <c r="B34" s="11">
        <v>1</v>
      </c>
      <c r="C34" s="114"/>
      <c r="D34" s="13"/>
      <c r="E34" s="13"/>
      <c r="F34" s="204"/>
      <c r="G34" s="42"/>
      <c r="H34" s="119"/>
    </row>
    <row r="35" spans="1:9" ht="16.5" thickBot="1" x14ac:dyDescent="0.3">
      <c r="A35" s="33" t="s">
        <v>15</v>
      </c>
      <c r="B35" s="33">
        <v>2</v>
      </c>
      <c r="C35" s="196"/>
      <c r="D35" s="40"/>
      <c r="E35" s="40"/>
      <c r="F35" s="206"/>
      <c r="G35" s="42"/>
      <c r="H35" s="119"/>
    </row>
    <row r="36" spans="1:9" ht="39" thickBot="1" x14ac:dyDescent="0.3">
      <c r="A36" s="8"/>
      <c r="B36" s="25" t="s">
        <v>19</v>
      </c>
      <c r="C36" s="70">
        <f>($B$26*C26)+($B$27*C27)+($B$28*C28)+($B$29*C29)+($B$30*C30)+($B$31*C31)+($B$32*C32)+($B$33*C33)+($B$34*C34)+($B$35*C35)</f>
        <v>0</v>
      </c>
      <c r="D36" s="70">
        <f>($B$26*D26)+($B$27*D27)+($B$28*D28)+($B$29*D29)+($B$30*D30)+($B$31*D31)+($B$32*D32)+($B$33*D33)+($B$34*D34)+($B$35*D35)</f>
        <v>0</v>
      </c>
      <c r="E36" s="70">
        <f>($B$26*E26)+($B$27*E27)+($B$28*E28)+($B$29*E29)+($B$30*E30)+($B$31*E31)+($B$32*E32)+($B$33*E33)+($B$34*E34)+($B$35*E35)</f>
        <v>0</v>
      </c>
      <c r="F36" s="70">
        <f>($B$26*F26)+($B$27*F27)+($B$28*F28)+($B$29*F29)+($B$30*F30)+($B$31*F31)+($B$32*F32)+($B$33*F33)+($B$34*F34)+($B$35*F35)</f>
        <v>0</v>
      </c>
      <c r="G36" s="42"/>
      <c r="H36" s="119"/>
    </row>
    <row r="37" spans="1:9" ht="26.25" thickBot="1" x14ac:dyDescent="0.3">
      <c r="A37" s="8"/>
      <c r="B37" s="26" t="s">
        <v>20</v>
      </c>
      <c r="C37" s="72">
        <v>8</v>
      </c>
      <c r="D37" s="72">
        <v>8</v>
      </c>
      <c r="E37" s="72">
        <v>3</v>
      </c>
      <c r="F37" s="72">
        <v>3</v>
      </c>
      <c r="G37" s="134"/>
      <c r="H37" s="120"/>
    </row>
    <row r="38" spans="1:9" ht="26.25" thickBot="1" x14ac:dyDescent="0.3">
      <c r="A38" s="8"/>
      <c r="B38" s="27" t="s">
        <v>21</v>
      </c>
      <c r="C38" s="71">
        <f>C37*C36</f>
        <v>0</v>
      </c>
      <c r="D38" s="71">
        <f t="shared" ref="D38:F38" si="0">D37*D36</f>
        <v>0</v>
      </c>
      <c r="E38" s="71">
        <f t="shared" si="0"/>
        <v>0</v>
      </c>
      <c r="F38" s="95">
        <f t="shared" si="0"/>
        <v>0</v>
      </c>
      <c r="G38" s="191"/>
      <c r="H38" s="121"/>
    </row>
    <row r="39" spans="1:9" ht="43.5" thickBot="1" x14ac:dyDescent="0.3">
      <c r="A39" s="8"/>
      <c r="B39" s="8"/>
      <c r="C39" s="8"/>
      <c r="E39" s="21" t="s">
        <v>22</v>
      </c>
      <c r="F39" s="22">
        <f>SUM(C38:F38)</f>
        <v>0</v>
      </c>
      <c r="H39" s="117"/>
    </row>
    <row r="42" spans="1:9" ht="15.75" thickBot="1" x14ac:dyDescent="0.3"/>
    <row r="43" spans="1:9" ht="16.5" thickBot="1" x14ac:dyDescent="0.3">
      <c r="A43" s="240" t="s">
        <v>76</v>
      </c>
      <c r="B43" s="241"/>
      <c r="C43" s="241"/>
      <c r="D43" s="241"/>
      <c r="E43" s="241"/>
      <c r="F43" s="241"/>
      <c r="G43" s="241"/>
      <c r="H43" s="241"/>
      <c r="I43" s="242"/>
    </row>
    <row r="44" spans="1:9" ht="16.5" thickBot="1" x14ac:dyDescent="0.3">
      <c r="A44" s="244" t="s">
        <v>4</v>
      </c>
      <c r="B44" s="254" t="s">
        <v>18</v>
      </c>
      <c r="C44" s="257" t="s">
        <v>5</v>
      </c>
      <c r="D44" s="258"/>
      <c r="E44" s="258"/>
      <c r="F44" s="258"/>
      <c r="G44" s="258"/>
      <c r="H44" s="258"/>
      <c r="I44" s="259"/>
    </row>
    <row r="45" spans="1:9" ht="16.5" thickBot="1" x14ac:dyDescent="0.3">
      <c r="A45" s="256"/>
      <c r="B45" s="251"/>
      <c r="C45" s="91">
        <v>7000</v>
      </c>
      <c r="D45" s="35">
        <v>9000</v>
      </c>
      <c r="E45" s="35">
        <v>12000</v>
      </c>
      <c r="F45" s="35">
        <v>16000</v>
      </c>
      <c r="G45" s="35">
        <v>18000</v>
      </c>
      <c r="H45" s="94">
        <v>22000</v>
      </c>
      <c r="I45" s="36">
        <v>30000</v>
      </c>
    </row>
    <row r="46" spans="1:9" ht="15.75" x14ac:dyDescent="0.25">
      <c r="A46" s="54" t="s">
        <v>6</v>
      </c>
      <c r="B46" s="50">
        <v>1</v>
      </c>
      <c r="C46" s="68"/>
      <c r="D46" s="68"/>
      <c r="E46" s="68"/>
      <c r="F46" s="68"/>
      <c r="G46" s="68"/>
      <c r="H46" s="97"/>
      <c r="I46" s="66"/>
    </row>
    <row r="47" spans="1:9" ht="63" x14ac:dyDescent="0.25">
      <c r="A47" s="9" t="s">
        <v>16</v>
      </c>
      <c r="B47" s="51">
        <v>1</v>
      </c>
      <c r="C47" s="68"/>
      <c r="D47" s="68"/>
      <c r="E47" s="68"/>
      <c r="F47" s="13"/>
      <c r="G47" s="68"/>
      <c r="H47" s="97"/>
      <c r="I47" s="66"/>
    </row>
    <row r="48" spans="1:9" ht="31.5" x14ac:dyDescent="0.25">
      <c r="A48" s="9" t="s">
        <v>8</v>
      </c>
      <c r="B48" s="51">
        <v>2</v>
      </c>
      <c r="C48" s="68"/>
      <c r="D48" s="68"/>
      <c r="E48" s="68"/>
      <c r="F48" s="13"/>
      <c r="G48" s="68"/>
      <c r="H48" s="97"/>
      <c r="I48" s="66"/>
    </row>
    <row r="49" spans="1:9" ht="31.5" x14ac:dyDescent="0.25">
      <c r="A49" s="9" t="s">
        <v>9</v>
      </c>
      <c r="B49" s="51">
        <v>1</v>
      </c>
      <c r="C49" s="68"/>
      <c r="D49" s="68"/>
      <c r="E49" s="68"/>
      <c r="F49" s="13"/>
      <c r="G49" s="68"/>
      <c r="H49" s="97"/>
      <c r="I49" s="66"/>
    </row>
    <row r="50" spans="1:9" ht="47.25" x14ac:dyDescent="0.25">
      <c r="A50" s="9" t="s">
        <v>10</v>
      </c>
      <c r="B50" s="51">
        <v>2</v>
      </c>
      <c r="C50" s="68"/>
      <c r="D50" s="68"/>
      <c r="E50" s="68"/>
      <c r="F50" s="13"/>
      <c r="G50" s="68"/>
      <c r="H50" s="97"/>
      <c r="I50" s="66"/>
    </row>
    <row r="51" spans="1:9" ht="63" x14ac:dyDescent="0.25">
      <c r="A51" s="9" t="s">
        <v>11</v>
      </c>
      <c r="B51" s="51">
        <v>2</v>
      </c>
      <c r="C51" s="68"/>
      <c r="D51" s="68"/>
      <c r="E51" s="68"/>
      <c r="F51" s="13"/>
      <c r="G51" s="68"/>
      <c r="H51" s="97"/>
      <c r="I51" s="66"/>
    </row>
    <row r="52" spans="1:9" ht="15.75" x14ac:dyDescent="0.25">
      <c r="A52" s="9" t="s">
        <v>12</v>
      </c>
      <c r="B52" s="51">
        <v>3</v>
      </c>
      <c r="C52" s="68"/>
      <c r="D52" s="68"/>
      <c r="E52" s="68"/>
      <c r="F52" s="13"/>
      <c r="G52" s="68"/>
      <c r="H52" s="97"/>
      <c r="I52" s="66"/>
    </row>
    <row r="53" spans="1:9" ht="31.5" x14ac:dyDescent="0.25">
      <c r="A53" s="9" t="s">
        <v>13</v>
      </c>
      <c r="B53" s="51">
        <v>2</v>
      </c>
      <c r="C53" s="68"/>
      <c r="D53" s="68"/>
      <c r="E53" s="68"/>
      <c r="F53" s="13"/>
      <c r="G53" s="68"/>
      <c r="H53" s="97"/>
      <c r="I53" s="66"/>
    </row>
    <row r="54" spans="1:9" ht="31.5" x14ac:dyDescent="0.25">
      <c r="A54" s="9" t="s">
        <v>14</v>
      </c>
      <c r="B54" s="51">
        <v>1</v>
      </c>
      <c r="C54" s="68"/>
      <c r="D54" s="68"/>
      <c r="E54" s="68"/>
      <c r="F54" s="68"/>
      <c r="G54" s="68"/>
      <c r="H54" s="97"/>
      <c r="I54" s="66"/>
    </row>
    <row r="55" spans="1:9" ht="15.75" x14ac:dyDescent="0.25">
      <c r="A55" s="55" t="s">
        <v>17</v>
      </c>
      <c r="B55" s="52">
        <v>2</v>
      </c>
      <c r="C55" s="68"/>
      <c r="D55" s="68"/>
      <c r="E55" s="68"/>
      <c r="F55" s="13"/>
      <c r="G55" s="68"/>
      <c r="H55" s="97"/>
      <c r="I55" s="66"/>
    </row>
    <row r="56" spans="1:9" ht="16.5" thickBot="1" x14ac:dyDescent="0.3">
      <c r="A56" s="10" t="s">
        <v>39</v>
      </c>
      <c r="B56" s="53">
        <v>1</v>
      </c>
      <c r="C56" s="68"/>
      <c r="D56" s="68"/>
      <c r="E56" s="68"/>
      <c r="F56" s="40"/>
      <c r="G56" s="68"/>
      <c r="H56" s="97"/>
      <c r="I56" s="66"/>
    </row>
    <row r="57" spans="1:9" ht="39" thickBot="1" x14ac:dyDescent="0.3">
      <c r="A57" s="8"/>
      <c r="B57" s="25" t="s">
        <v>19</v>
      </c>
      <c r="C57" s="98">
        <f>($B$45*C46)+($B$46*C47)+($B$47*C48)+($B$48*C49)+($B$49*C50)+($B$50*C51)+($B$51*C52)+($B$52*C53)+($B$53*C54)+($B$54*C55)+($B$55*C56)</f>
        <v>0</v>
      </c>
      <c r="D57" s="98">
        <f t="shared" ref="D57:I57" si="1">($B$45*D46)+($B$46*D47)+($B$47*D48)+($B$48*D49)+($B$49*D50)+($B$50*D51)+($B$51*D52)+($B$52*D53)+($B$53*D54)+($B$54*D55)+($B$55*D56)</f>
        <v>0</v>
      </c>
      <c r="E57" s="98">
        <f t="shared" si="1"/>
        <v>0</v>
      </c>
      <c r="F57" s="98">
        <f t="shared" si="1"/>
        <v>0</v>
      </c>
      <c r="G57" s="98">
        <f t="shared" si="1"/>
        <v>0</v>
      </c>
      <c r="H57" s="98">
        <f t="shared" si="1"/>
        <v>0</v>
      </c>
      <c r="I57" s="115">
        <f t="shared" si="1"/>
        <v>0</v>
      </c>
    </row>
    <row r="58" spans="1:9" ht="26.25" thickBot="1" x14ac:dyDescent="0.3">
      <c r="A58" s="8"/>
      <c r="B58" s="26" t="s">
        <v>20</v>
      </c>
      <c r="C58" s="72">
        <v>1</v>
      </c>
      <c r="D58" s="72">
        <v>6</v>
      </c>
      <c r="E58" s="74">
        <v>6</v>
      </c>
      <c r="F58" s="74">
        <v>1</v>
      </c>
      <c r="G58" s="72">
        <v>2</v>
      </c>
      <c r="H58" s="72">
        <v>2</v>
      </c>
      <c r="I58" s="72">
        <v>1</v>
      </c>
    </row>
    <row r="59" spans="1:9" ht="26.25" thickBot="1" x14ac:dyDescent="0.3">
      <c r="A59" s="8"/>
      <c r="B59" s="27" t="s">
        <v>21</v>
      </c>
      <c r="C59" s="73">
        <f>C57*C58</f>
        <v>0</v>
      </c>
      <c r="D59" s="73">
        <f>D57*D58</f>
        <v>0</v>
      </c>
      <c r="E59" s="73">
        <f t="shared" ref="E59:I59" si="2">E57*E58</f>
        <v>0</v>
      </c>
      <c r="F59" s="73">
        <f t="shared" si="2"/>
        <v>0</v>
      </c>
      <c r="G59" s="73">
        <f t="shared" si="2"/>
        <v>0</v>
      </c>
      <c r="H59" s="73">
        <f>H57*H58</f>
        <v>0</v>
      </c>
      <c r="I59" s="73">
        <f t="shared" si="2"/>
        <v>0</v>
      </c>
    </row>
    <row r="60" spans="1:9" ht="43.5" thickBot="1" x14ac:dyDescent="0.3">
      <c r="A60" s="8"/>
      <c r="B60" s="8"/>
      <c r="C60" s="12"/>
      <c r="D60" s="12"/>
      <c r="E60" s="37"/>
      <c r="H60" s="88" t="s">
        <v>23</v>
      </c>
      <c r="I60" s="89">
        <f>SUM(C59:I59)</f>
        <v>0</v>
      </c>
    </row>
    <row r="62" spans="1:9" ht="15.75" thickBot="1" x14ac:dyDescent="0.3"/>
    <row r="63" spans="1:9" ht="15.75" x14ac:dyDescent="0.25">
      <c r="B63" s="260" t="s">
        <v>37</v>
      </c>
      <c r="C63" s="261"/>
    </row>
    <row r="64" spans="1:9" ht="45" x14ac:dyDescent="0.25">
      <c r="B64" s="46" t="s">
        <v>34</v>
      </c>
      <c r="C64" s="47">
        <f>(F39+I60)</f>
        <v>0</v>
      </c>
    </row>
    <row r="65" spans="2:3" ht="30" x14ac:dyDescent="0.25">
      <c r="B65" s="46" t="s">
        <v>35</v>
      </c>
      <c r="C65" s="47">
        <f>C64/12</f>
        <v>0</v>
      </c>
    </row>
    <row r="66" spans="2:3" x14ac:dyDescent="0.25">
      <c r="B66" s="46" t="s">
        <v>38</v>
      </c>
      <c r="C66" s="47"/>
    </row>
    <row r="67" spans="2:3" ht="45.75" thickBot="1" x14ac:dyDescent="0.3">
      <c r="B67" s="48" t="s">
        <v>36</v>
      </c>
      <c r="C67" s="28">
        <f>C66+C65</f>
        <v>0</v>
      </c>
    </row>
  </sheetData>
  <mergeCells count="12">
    <mergeCell ref="B63:C63"/>
    <mergeCell ref="A43:I43"/>
    <mergeCell ref="A44:A45"/>
    <mergeCell ref="B44:B45"/>
    <mergeCell ref="C44:I44"/>
    <mergeCell ref="A24:A25"/>
    <mergeCell ref="B24:B25"/>
    <mergeCell ref="A3:B3"/>
    <mergeCell ref="A5:B5"/>
    <mergeCell ref="A11:B11"/>
    <mergeCell ref="A23:F23"/>
    <mergeCell ref="C24:F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1"/>
  <sheetViews>
    <sheetView workbookViewId="0">
      <selection activeCell="C41" sqref="C41:F51"/>
    </sheetView>
  </sheetViews>
  <sheetFormatPr defaultRowHeight="15" x14ac:dyDescent="0.25"/>
  <cols>
    <col min="1" max="1" width="21.5703125" customWidth="1"/>
    <col min="2" max="2" width="22.28515625" customWidth="1"/>
    <col min="3" max="3" width="16.28515625" customWidth="1"/>
    <col min="4" max="4" width="14.7109375" customWidth="1"/>
    <col min="5" max="5" width="14.42578125" customWidth="1"/>
    <col min="6" max="6" width="14.140625" customWidth="1"/>
  </cols>
  <sheetData>
    <row r="1" spans="1:2" ht="15.75" thickBot="1" x14ac:dyDescent="0.3"/>
    <row r="2" spans="1:2" ht="15.75" thickBot="1" x14ac:dyDescent="0.3">
      <c r="A2" s="103" t="s">
        <v>0</v>
      </c>
      <c r="B2" s="104" t="s">
        <v>49</v>
      </c>
    </row>
    <row r="3" spans="1:2" ht="15.75" thickBot="1" x14ac:dyDescent="0.3">
      <c r="A3" s="266" t="s">
        <v>41</v>
      </c>
      <c r="B3" s="267"/>
    </row>
    <row r="4" spans="1:2" ht="15.75" thickBot="1" x14ac:dyDescent="0.3">
      <c r="A4" s="105" t="s">
        <v>3</v>
      </c>
      <c r="B4" s="106" t="s">
        <v>1</v>
      </c>
    </row>
    <row r="5" spans="1:2" ht="15.75" thickBot="1" x14ac:dyDescent="0.3">
      <c r="A5" s="248" t="s">
        <v>2</v>
      </c>
      <c r="B5" s="249"/>
    </row>
    <row r="6" spans="1:2" x14ac:dyDescent="0.25">
      <c r="A6" s="111">
        <v>7500</v>
      </c>
      <c r="B6" s="62">
        <v>2</v>
      </c>
    </row>
    <row r="7" spans="1:2" x14ac:dyDescent="0.25">
      <c r="A7" s="108">
        <v>10000</v>
      </c>
      <c r="B7" s="109">
        <v>5</v>
      </c>
    </row>
    <row r="8" spans="1:2" x14ac:dyDescent="0.25">
      <c r="A8" s="108">
        <v>18000</v>
      </c>
      <c r="B8" s="109">
        <v>3</v>
      </c>
    </row>
    <row r="9" spans="1:2" ht="15.75" thickBot="1" x14ac:dyDescent="0.3">
      <c r="A9" s="110">
        <v>30000</v>
      </c>
      <c r="B9" s="107">
        <v>4</v>
      </c>
    </row>
    <row r="10" spans="1:2" ht="15.75" thickBot="1" x14ac:dyDescent="0.3">
      <c r="A10" s="248" t="s">
        <v>24</v>
      </c>
      <c r="B10" s="249"/>
    </row>
    <row r="11" spans="1:2" x14ac:dyDescent="0.25">
      <c r="A11" s="1">
        <v>7500</v>
      </c>
      <c r="B11" s="2">
        <v>1</v>
      </c>
    </row>
    <row r="12" spans="1:2" x14ac:dyDescent="0.25">
      <c r="A12" s="1">
        <v>9000</v>
      </c>
      <c r="B12" s="2">
        <v>4</v>
      </c>
    </row>
    <row r="13" spans="1:2" x14ac:dyDescent="0.25">
      <c r="A13" s="1">
        <v>12000</v>
      </c>
      <c r="B13" s="2">
        <v>4</v>
      </c>
    </row>
    <row r="14" spans="1:2" ht="15.75" thickBot="1" x14ac:dyDescent="0.3">
      <c r="A14" s="1">
        <v>30000</v>
      </c>
      <c r="B14" s="2">
        <v>5</v>
      </c>
    </row>
    <row r="15" spans="1:2" ht="15.75" thickBot="1" x14ac:dyDescent="0.3">
      <c r="A15" s="32" t="s">
        <v>26</v>
      </c>
      <c r="B15" s="31">
        <f>SUM(B6:B9,B11:B14)</f>
        <v>28</v>
      </c>
    </row>
    <row r="16" spans="1:2" ht="15.75" thickBot="1" x14ac:dyDescent="0.3">
      <c r="A16" s="58"/>
      <c r="B16" s="59"/>
    </row>
    <row r="18" spans="1:6" ht="15.75" thickBot="1" x14ac:dyDescent="0.3"/>
    <row r="19" spans="1:6" ht="16.5" thickBot="1" x14ac:dyDescent="0.3">
      <c r="A19" s="240" t="s">
        <v>73</v>
      </c>
      <c r="B19" s="241"/>
      <c r="C19" s="241"/>
      <c r="D19" s="241"/>
      <c r="E19" s="241"/>
      <c r="F19" s="242"/>
    </row>
    <row r="20" spans="1:6" ht="16.5" thickBot="1" x14ac:dyDescent="0.3">
      <c r="A20" s="277" t="s">
        <v>4</v>
      </c>
      <c r="B20" s="279" t="s">
        <v>18</v>
      </c>
      <c r="C20" s="233" t="s">
        <v>5</v>
      </c>
      <c r="D20" s="234"/>
      <c r="E20" s="234"/>
      <c r="F20" s="235"/>
    </row>
    <row r="21" spans="1:6" ht="16.5" thickBot="1" x14ac:dyDescent="0.3">
      <c r="A21" s="278"/>
      <c r="B21" s="280"/>
      <c r="C21" s="34">
        <v>7500</v>
      </c>
      <c r="D21" s="35">
        <v>10000</v>
      </c>
      <c r="E21" s="35">
        <v>18000</v>
      </c>
      <c r="F21" s="116">
        <v>30000</v>
      </c>
    </row>
    <row r="22" spans="1:6" ht="15.75" x14ac:dyDescent="0.25">
      <c r="A22" s="11" t="s">
        <v>6</v>
      </c>
      <c r="B22" s="23">
        <v>1</v>
      </c>
      <c r="C22" s="114"/>
      <c r="D22" s="68"/>
      <c r="E22" s="68"/>
      <c r="F22" s="66"/>
    </row>
    <row r="23" spans="1:6" ht="31.5" x14ac:dyDescent="0.25">
      <c r="A23" s="11" t="s">
        <v>7</v>
      </c>
      <c r="B23" s="11">
        <v>1</v>
      </c>
      <c r="C23" s="114"/>
      <c r="D23" s="68"/>
      <c r="E23" s="68"/>
      <c r="F23" s="66"/>
    </row>
    <row r="24" spans="1:6" ht="47.25" x14ac:dyDescent="0.25">
      <c r="A24" s="11" t="s">
        <v>8</v>
      </c>
      <c r="B24" s="11">
        <v>2</v>
      </c>
      <c r="C24" s="114"/>
      <c r="D24" s="68"/>
      <c r="E24" s="68"/>
      <c r="F24" s="66"/>
    </row>
    <row r="25" spans="1:6" ht="31.5" x14ac:dyDescent="0.25">
      <c r="A25" s="11" t="s">
        <v>9</v>
      </c>
      <c r="B25" s="11">
        <v>1</v>
      </c>
      <c r="C25" s="114"/>
      <c r="D25" s="68"/>
      <c r="E25" s="68"/>
      <c r="F25" s="66"/>
    </row>
    <row r="26" spans="1:6" ht="47.25" x14ac:dyDescent="0.25">
      <c r="A26" s="11" t="s">
        <v>10</v>
      </c>
      <c r="B26" s="11">
        <v>3</v>
      </c>
      <c r="C26" s="114"/>
      <c r="D26" s="68"/>
      <c r="E26" s="68"/>
      <c r="F26" s="66"/>
    </row>
    <row r="27" spans="1:6" ht="63" x14ac:dyDescent="0.25">
      <c r="A27" s="11" t="s">
        <v>11</v>
      </c>
      <c r="B27" s="11">
        <v>2</v>
      </c>
      <c r="C27" s="114"/>
      <c r="D27" s="68"/>
      <c r="E27" s="68"/>
      <c r="F27" s="66"/>
    </row>
    <row r="28" spans="1:6" ht="15.75" x14ac:dyDescent="0.25">
      <c r="A28" s="11" t="s">
        <v>12</v>
      </c>
      <c r="B28" s="11">
        <v>3</v>
      </c>
      <c r="C28" s="114"/>
      <c r="D28" s="68"/>
      <c r="E28" s="68"/>
      <c r="F28" s="66"/>
    </row>
    <row r="29" spans="1:6" ht="31.5" x14ac:dyDescent="0.25">
      <c r="A29" s="11" t="s">
        <v>13</v>
      </c>
      <c r="B29" s="11">
        <v>2</v>
      </c>
      <c r="C29" s="114"/>
      <c r="D29" s="68"/>
      <c r="E29" s="68"/>
      <c r="F29" s="66"/>
    </row>
    <row r="30" spans="1:6" ht="31.5" x14ac:dyDescent="0.25">
      <c r="A30" s="11" t="s">
        <v>14</v>
      </c>
      <c r="B30" s="11">
        <v>1</v>
      </c>
      <c r="C30" s="114"/>
      <c r="D30" s="68"/>
      <c r="E30" s="68"/>
      <c r="F30" s="66"/>
    </row>
    <row r="31" spans="1:6" ht="16.5" thickBot="1" x14ac:dyDescent="0.3">
      <c r="A31" s="33" t="s">
        <v>15</v>
      </c>
      <c r="B31" s="33">
        <v>2</v>
      </c>
      <c r="C31" s="114"/>
      <c r="D31" s="68"/>
      <c r="E31" s="68"/>
      <c r="F31" s="66"/>
    </row>
    <row r="32" spans="1:6" ht="39" thickBot="1" x14ac:dyDescent="0.3">
      <c r="A32" s="8"/>
      <c r="B32" s="25" t="s">
        <v>19</v>
      </c>
      <c r="C32" s="70">
        <f>($B$22*C22)+($B$23*C23)+($B$24*C24)+($B$25*C25)+($B$26*C26)+($B$27*C27)+($B$28*C28)+($B$29*C29)+($B$30*C30)+($B$31*C31)</f>
        <v>0</v>
      </c>
      <c r="D32" s="70">
        <f t="shared" ref="D32:F32" si="0">($B$22*D22)+($B$23*D23)+($B$24*D24)+($B$25*D25)+($B$26*D26)+($B$27*D27)+($B$28*D28)+($B$29*D29)+($B$30*D30)+($B$31*D31)</f>
        <v>0</v>
      </c>
      <c r="E32" s="70">
        <f t="shared" si="0"/>
        <v>0</v>
      </c>
      <c r="F32" s="70">
        <f t="shared" si="0"/>
        <v>0</v>
      </c>
    </row>
    <row r="33" spans="1:6" ht="15.75" thickBot="1" x14ac:dyDescent="0.3">
      <c r="A33" s="8"/>
      <c r="B33" s="26" t="s">
        <v>20</v>
      </c>
      <c r="C33" s="72">
        <v>2</v>
      </c>
      <c r="D33" s="72">
        <v>5</v>
      </c>
      <c r="E33" s="72">
        <v>3</v>
      </c>
      <c r="F33" s="72">
        <v>4</v>
      </c>
    </row>
    <row r="34" spans="1:6" ht="26.25" thickBot="1" x14ac:dyDescent="0.3">
      <c r="A34" s="8"/>
      <c r="B34" s="27" t="s">
        <v>21</v>
      </c>
      <c r="C34" s="71">
        <f>C33*C32</f>
        <v>0</v>
      </c>
      <c r="D34" s="71">
        <f t="shared" ref="D34:F34" si="1">D33*D32</f>
        <v>0</v>
      </c>
      <c r="E34" s="71">
        <f t="shared" si="1"/>
        <v>0</v>
      </c>
      <c r="F34" s="73">
        <f t="shared" si="1"/>
        <v>0</v>
      </c>
    </row>
    <row r="35" spans="1:6" ht="43.5" thickBot="1" x14ac:dyDescent="0.3">
      <c r="A35" s="8"/>
      <c r="B35" s="8"/>
      <c r="C35" s="8"/>
      <c r="D35" s="8"/>
      <c r="E35" s="21" t="s">
        <v>22</v>
      </c>
      <c r="F35" s="22">
        <f>SUM(C34:F34)</f>
        <v>0</v>
      </c>
    </row>
    <row r="37" spans="1:6" ht="15.75" thickBot="1" x14ac:dyDescent="0.3"/>
    <row r="38" spans="1:6" ht="16.5" thickBot="1" x14ac:dyDescent="0.3">
      <c r="A38" s="240" t="s">
        <v>74</v>
      </c>
      <c r="B38" s="241"/>
      <c r="C38" s="241"/>
      <c r="D38" s="241"/>
      <c r="E38" s="241"/>
      <c r="F38" s="242"/>
    </row>
    <row r="39" spans="1:6" ht="16.5" thickBot="1" x14ac:dyDescent="0.3">
      <c r="A39" s="244" t="s">
        <v>4</v>
      </c>
      <c r="B39" s="254" t="s">
        <v>18</v>
      </c>
      <c r="C39" s="257" t="s">
        <v>5</v>
      </c>
      <c r="D39" s="258"/>
      <c r="E39" s="258"/>
      <c r="F39" s="259"/>
    </row>
    <row r="40" spans="1:6" ht="16.5" thickBot="1" x14ac:dyDescent="0.3">
      <c r="A40" s="256"/>
      <c r="B40" s="251"/>
      <c r="C40" s="91">
        <v>7500</v>
      </c>
      <c r="D40" s="35">
        <v>9000</v>
      </c>
      <c r="E40" s="35">
        <v>12000</v>
      </c>
      <c r="F40" s="36">
        <v>30000</v>
      </c>
    </row>
    <row r="41" spans="1:6" ht="15.75" x14ac:dyDescent="0.25">
      <c r="A41" s="54" t="s">
        <v>6</v>
      </c>
      <c r="B41" s="50">
        <v>1</v>
      </c>
      <c r="C41" s="68"/>
      <c r="D41" s="68"/>
      <c r="E41" s="68"/>
      <c r="F41" s="66"/>
    </row>
    <row r="42" spans="1:6" ht="63" x14ac:dyDescent="0.25">
      <c r="A42" s="9" t="s">
        <v>16</v>
      </c>
      <c r="B42" s="51">
        <v>1</v>
      </c>
      <c r="C42" s="68"/>
      <c r="D42" s="68"/>
      <c r="E42" s="68"/>
      <c r="F42" s="66"/>
    </row>
    <row r="43" spans="1:6" ht="47.25" x14ac:dyDescent="0.25">
      <c r="A43" s="9" t="s">
        <v>8</v>
      </c>
      <c r="B43" s="51">
        <v>2</v>
      </c>
      <c r="C43" s="68"/>
      <c r="D43" s="68"/>
      <c r="E43" s="68"/>
      <c r="F43" s="66"/>
    </row>
    <row r="44" spans="1:6" ht="31.5" x14ac:dyDescent="0.25">
      <c r="A44" s="9" t="s">
        <v>9</v>
      </c>
      <c r="B44" s="51">
        <v>1</v>
      </c>
      <c r="C44" s="68"/>
      <c r="D44" s="68"/>
      <c r="E44" s="68"/>
      <c r="F44" s="66"/>
    </row>
    <row r="45" spans="1:6" ht="47.25" x14ac:dyDescent="0.25">
      <c r="A45" s="9" t="s">
        <v>10</v>
      </c>
      <c r="B45" s="51">
        <v>2</v>
      </c>
      <c r="C45" s="68"/>
      <c r="D45" s="68"/>
      <c r="E45" s="68"/>
      <c r="F45" s="66"/>
    </row>
    <row r="46" spans="1:6" ht="63" x14ac:dyDescent="0.25">
      <c r="A46" s="9" t="s">
        <v>11</v>
      </c>
      <c r="B46" s="51">
        <v>2</v>
      </c>
      <c r="C46" s="68"/>
      <c r="D46" s="68"/>
      <c r="E46" s="68"/>
      <c r="F46" s="66"/>
    </row>
    <row r="47" spans="1:6" ht="15.75" x14ac:dyDescent="0.25">
      <c r="A47" s="9" t="s">
        <v>12</v>
      </c>
      <c r="B47" s="51">
        <v>3</v>
      </c>
      <c r="C47" s="68"/>
      <c r="D47" s="68"/>
      <c r="E47" s="68"/>
      <c r="F47" s="66"/>
    </row>
    <row r="48" spans="1:6" ht="31.5" x14ac:dyDescent="0.25">
      <c r="A48" s="9" t="s">
        <v>13</v>
      </c>
      <c r="B48" s="51">
        <v>2</v>
      </c>
      <c r="C48" s="68"/>
      <c r="D48" s="68"/>
      <c r="E48" s="68"/>
      <c r="F48" s="66"/>
    </row>
    <row r="49" spans="1:6" ht="31.5" x14ac:dyDescent="0.25">
      <c r="A49" s="9" t="s">
        <v>14</v>
      </c>
      <c r="B49" s="51">
        <v>1</v>
      </c>
      <c r="C49" s="68"/>
      <c r="D49" s="68"/>
      <c r="E49" s="68"/>
      <c r="F49" s="66"/>
    </row>
    <row r="50" spans="1:6" ht="15.75" x14ac:dyDescent="0.25">
      <c r="A50" s="55" t="s">
        <v>17</v>
      </c>
      <c r="B50" s="52">
        <v>2</v>
      </c>
      <c r="C50" s="68"/>
      <c r="D50" s="68"/>
      <c r="E50" s="68"/>
      <c r="F50" s="66"/>
    </row>
    <row r="51" spans="1:6" ht="16.5" thickBot="1" x14ac:dyDescent="0.3">
      <c r="A51" s="10" t="s">
        <v>39</v>
      </c>
      <c r="B51" s="53">
        <v>1</v>
      </c>
      <c r="C51" s="151"/>
      <c r="D51" s="151"/>
      <c r="E51" s="151"/>
      <c r="F51" s="144"/>
    </row>
    <row r="52" spans="1:6" ht="39" thickBot="1" x14ac:dyDescent="0.3">
      <c r="A52" s="8"/>
      <c r="B52" s="25" t="s">
        <v>19</v>
      </c>
      <c r="C52" s="98">
        <f>($B$41*C41)+($B$42*C42)+($B$43*C43)+($B$44*C44)+($B$45*C45)+($B$46*C46)+($B$47*C47)+($B$48*C48)+($B$49*C49)+($B$50*C50)+($B$51*C51)</f>
        <v>0</v>
      </c>
      <c r="D52" s="98">
        <f t="shared" ref="D52:F52" si="2">($B$41*D41)+($B$42*D42)+($B$43*D43)+($B$44*D44)+($B$45*D45)+($B$46*D46)+($B$47*D47)+($B$48*D48)+($B$49*D49)+($B$50*D50)+($B$51*D51)</f>
        <v>0</v>
      </c>
      <c r="E52" s="98">
        <f t="shared" si="2"/>
        <v>0</v>
      </c>
      <c r="F52" s="115">
        <f t="shared" si="2"/>
        <v>0</v>
      </c>
    </row>
    <row r="53" spans="1:6" ht="15.75" thickBot="1" x14ac:dyDescent="0.3">
      <c r="A53" s="8"/>
      <c r="B53" s="26" t="s">
        <v>20</v>
      </c>
      <c r="C53" s="72">
        <v>1</v>
      </c>
      <c r="D53" s="72">
        <v>4</v>
      </c>
      <c r="E53" s="74">
        <v>4</v>
      </c>
      <c r="F53" s="74">
        <v>5</v>
      </c>
    </row>
    <row r="54" spans="1:6" ht="26.25" thickBot="1" x14ac:dyDescent="0.3">
      <c r="A54" s="8"/>
      <c r="B54" s="27" t="s">
        <v>21</v>
      </c>
      <c r="C54" s="73">
        <f>C52*C53</f>
        <v>0</v>
      </c>
      <c r="D54" s="73">
        <f>D52*D53</f>
        <v>0</v>
      </c>
      <c r="E54" s="73">
        <f t="shared" ref="E54:F54" si="3">E52*E53</f>
        <v>0</v>
      </c>
      <c r="F54" s="73">
        <f t="shared" si="3"/>
        <v>0</v>
      </c>
    </row>
    <row r="55" spans="1:6" ht="43.5" thickBot="1" x14ac:dyDescent="0.3">
      <c r="A55" s="8"/>
      <c r="B55" s="8"/>
      <c r="C55" s="12"/>
      <c r="D55" s="12"/>
      <c r="E55" s="88" t="s">
        <v>23</v>
      </c>
      <c r="F55" s="89">
        <f>SUM(C54:F54)</f>
        <v>0</v>
      </c>
    </row>
    <row r="56" spans="1:6" ht="15.75" thickBot="1" x14ac:dyDescent="0.3"/>
    <row r="57" spans="1:6" ht="15.75" x14ac:dyDescent="0.25">
      <c r="B57" s="260" t="s">
        <v>37</v>
      </c>
      <c r="C57" s="261"/>
    </row>
    <row r="58" spans="1:6" ht="45" x14ac:dyDescent="0.25">
      <c r="B58" s="46" t="s">
        <v>34</v>
      </c>
      <c r="C58" s="47">
        <f>(F35+F55)</f>
        <v>0</v>
      </c>
    </row>
    <row r="59" spans="1:6" ht="30" x14ac:dyDescent="0.25">
      <c r="B59" s="46" t="s">
        <v>35</v>
      </c>
      <c r="C59" s="47">
        <f>C58/12</f>
        <v>0</v>
      </c>
    </row>
    <row r="60" spans="1:6" x14ac:dyDescent="0.25">
      <c r="B60" s="46" t="s">
        <v>38</v>
      </c>
      <c r="C60" s="47"/>
    </row>
    <row r="61" spans="1:6" ht="45.75" thickBot="1" x14ac:dyDescent="0.3">
      <c r="B61" s="48" t="s">
        <v>36</v>
      </c>
      <c r="C61" s="28">
        <f>C60+C59</f>
        <v>0</v>
      </c>
    </row>
  </sheetData>
  <mergeCells count="12">
    <mergeCell ref="A3:B3"/>
    <mergeCell ref="A5:B5"/>
    <mergeCell ref="A10:B10"/>
    <mergeCell ref="A19:F19"/>
    <mergeCell ref="B57:C57"/>
    <mergeCell ref="A20:A21"/>
    <mergeCell ref="B20:B21"/>
    <mergeCell ref="C20:F20"/>
    <mergeCell ref="A38:F38"/>
    <mergeCell ref="A39:A40"/>
    <mergeCell ref="B39:B40"/>
    <mergeCell ref="C39:F3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88"/>
  <sheetViews>
    <sheetView workbookViewId="0">
      <selection activeCell="G59" sqref="G59"/>
    </sheetView>
  </sheetViews>
  <sheetFormatPr defaultRowHeight="15" x14ac:dyDescent="0.25"/>
  <cols>
    <col min="1" max="1" width="28" customWidth="1"/>
    <col min="2" max="2" width="19.7109375" customWidth="1"/>
    <col min="3" max="3" width="20.42578125" customWidth="1"/>
    <col min="4" max="4" width="18" customWidth="1"/>
    <col min="5" max="5" width="15.42578125" customWidth="1"/>
    <col min="6" max="6" width="13.28515625" customWidth="1"/>
    <col min="7" max="7" width="14" customWidth="1"/>
    <col min="8" max="8" width="16.28515625" customWidth="1"/>
    <col min="9" max="9" width="16.5703125" customWidth="1"/>
  </cols>
  <sheetData>
    <row r="1" spans="1:2" ht="15.75" thickBot="1" x14ac:dyDescent="0.3"/>
    <row r="2" spans="1:2" x14ac:dyDescent="0.25">
      <c r="A2" s="3" t="s">
        <v>0</v>
      </c>
      <c r="B2" s="4" t="s">
        <v>44</v>
      </c>
    </row>
    <row r="3" spans="1:2" x14ac:dyDescent="0.25">
      <c r="A3" s="236" t="s">
        <v>41</v>
      </c>
      <c r="B3" s="237"/>
    </row>
    <row r="4" spans="1:2" ht="15.75" thickBot="1" x14ac:dyDescent="0.3">
      <c r="A4" s="5" t="s">
        <v>3</v>
      </c>
      <c r="B4" s="6" t="s">
        <v>1</v>
      </c>
    </row>
    <row r="5" spans="1:2" ht="15.75" thickBot="1" x14ac:dyDescent="0.3">
      <c r="A5" s="248" t="s">
        <v>2</v>
      </c>
      <c r="B5" s="249"/>
    </row>
    <row r="6" spans="1:2" x14ac:dyDescent="0.25">
      <c r="A6" s="56">
        <v>7500</v>
      </c>
      <c r="B6" s="62">
        <v>2</v>
      </c>
    </row>
    <row r="7" spans="1:2" x14ac:dyDescent="0.25">
      <c r="A7" s="1">
        <v>10000</v>
      </c>
      <c r="B7" s="57">
        <v>5</v>
      </c>
    </row>
    <row r="8" spans="1:2" ht="15.75" thickBot="1" x14ac:dyDescent="0.3">
      <c r="A8" s="1">
        <v>12000</v>
      </c>
      <c r="B8" s="2">
        <v>2</v>
      </c>
    </row>
    <row r="9" spans="1:2" ht="15.75" thickBot="1" x14ac:dyDescent="0.3">
      <c r="A9" s="248" t="s">
        <v>24</v>
      </c>
      <c r="B9" s="249"/>
    </row>
    <row r="10" spans="1:2" x14ac:dyDescent="0.25">
      <c r="A10" s="1">
        <v>9000</v>
      </c>
      <c r="B10" s="2">
        <v>1</v>
      </c>
    </row>
    <row r="11" spans="1:2" x14ac:dyDescent="0.25">
      <c r="A11" s="1">
        <v>12000</v>
      </c>
      <c r="B11" s="2">
        <v>2</v>
      </c>
    </row>
    <row r="12" spans="1:2" x14ac:dyDescent="0.25">
      <c r="A12" s="1">
        <v>18000</v>
      </c>
      <c r="B12" s="2">
        <v>8</v>
      </c>
    </row>
    <row r="13" spans="1:2" x14ac:dyDescent="0.25">
      <c r="A13" s="1">
        <v>19000</v>
      </c>
      <c r="B13" s="2">
        <v>1</v>
      </c>
    </row>
    <row r="14" spans="1:2" x14ac:dyDescent="0.25">
      <c r="A14" s="1">
        <v>24000</v>
      </c>
      <c r="B14" s="2">
        <v>1</v>
      </c>
    </row>
    <row r="15" spans="1:2" x14ac:dyDescent="0.25">
      <c r="A15" s="1">
        <v>30000</v>
      </c>
      <c r="B15" s="2">
        <v>3</v>
      </c>
    </row>
    <row r="16" spans="1:2" ht="15.75" thickBot="1" x14ac:dyDescent="0.3">
      <c r="A16" s="1">
        <v>36000</v>
      </c>
      <c r="B16" s="2">
        <v>1</v>
      </c>
    </row>
    <row r="17" spans="1:5" ht="15.75" thickBot="1" x14ac:dyDescent="0.3">
      <c r="A17" s="248" t="s">
        <v>117</v>
      </c>
      <c r="B17" s="249"/>
    </row>
    <row r="18" spans="1:5" ht="15.75" thickBot="1" x14ac:dyDescent="0.3">
      <c r="A18" s="1">
        <v>90000</v>
      </c>
      <c r="B18" s="2">
        <v>1</v>
      </c>
    </row>
    <row r="19" spans="1:5" ht="15.75" thickBot="1" x14ac:dyDescent="0.3">
      <c r="A19" s="32" t="s">
        <v>26</v>
      </c>
      <c r="B19" s="31">
        <f>SUM(B6:B8,B10:B16,B18:B18)</f>
        <v>27</v>
      </c>
    </row>
    <row r="20" spans="1:5" ht="15.75" thickBot="1" x14ac:dyDescent="0.3">
      <c r="A20" s="58"/>
      <c r="B20" s="59"/>
    </row>
    <row r="23" spans="1:5" ht="15.75" thickBot="1" x14ac:dyDescent="0.3"/>
    <row r="24" spans="1:5" ht="16.5" thickBot="1" x14ac:dyDescent="0.3">
      <c r="A24" s="240" t="s">
        <v>63</v>
      </c>
      <c r="B24" s="241"/>
      <c r="C24" s="241"/>
      <c r="D24" s="241"/>
      <c r="E24" s="242"/>
    </row>
    <row r="25" spans="1:5" ht="16.5" customHeight="1" thickBot="1" x14ac:dyDescent="0.3">
      <c r="A25" s="252" t="s">
        <v>4</v>
      </c>
      <c r="B25" s="254" t="s">
        <v>18</v>
      </c>
      <c r="C25" s="233" t="s">
        <v>5</v>
      </c>
      <c r="D25" s="234"/>
      <c r="E25" s="235"/>
    </row>
    <row r="26" spans="1:5" ht="16.5" thickBot="1" x14ac:dyDescent="0.3">
      <c r="A26" s="253"/>
      <c r="B26" s="246"/>
      <c r="C26" s="34">
        <v>7500</v>
      </c>
      <c r="D26" s="35">
        <v>10000</v>
      </c>
      <c r="E26" s="36">
        <v>12000</v>
      </c>
    </row>
    <row r="27" spans="1:5" ht="15.75" x14ac:dyDescent="0.25">
      <c r="A27" s="11" t="s">
        <v>6</v>
      </c>
      <c r="B27" s="23">
        <v>1</v>
      </c>
      <c r="C27" s="69"/>
      <c r="D27" s="67"/>
      <c r="E27" s="66"/>
    </row>
    <row r="28" spans="1:5" ht="15.75" x14ac:dyDescent="0.25">
      <c r="A28" s="11" t="s">
        <v>7</v>
      </c>
      <c r="B28" s="11">
        <v>1</v>
      </c>
      <c r="C28" s="69"/>
      <c r="D28" s="67"/>
      <c r="E28" s="66"/>
    </row>
    <row r="29" spans="1:5" ht="31.5" x14ac:dyDescent="0.25">
      <c r="A29" s="11" t="s">
        <v>8</v>
      </c>
      <c r="B29" s="11">
        <v>2</v>
      </c>
      <c r="C29" s="69"/>
      <c r="D29" s="67"/>
      <c r="E29" s="66"/>
    </row>
    <row r="30" spans="1:5" ht="31.5" x14ac:dyDescent="0.25">
      <c r="A30" s="11" t="s">
        <v>9</v>
      </c>
      <c r="B30" s="11">
        <v>1</v>
      </c>
      <c r="C30" s="69"/>
      <c r="D30" s="67"/>
      <c r="E30" s="66"/>
    </row>
    <row r="31" spans="1:5" ht="31.5" x14ac:dyDescent="0.25">
      <c r="A31" s="11" t="s">
        <v>10</v>
      </c>
      <c r="B31" s="11">
        <v>3</v>
      </c>
      <c r="C31" s="69"/>
      <c r="D31" s="67"/>
      <c r="E31" s="66"/>
    </row>
    <row r="32" spans="1:5" ht="47.25" x14ac:dyDescent="0.25">
      <c r="A32" s="11" t="s">
        <v>11</v>
      </c>
      <c r="B32" s="11">
        <v>2</v>
      </c>
      <c r="C32" s="69"/>
      <c r="D32" s="67"/>
      <c r="E32" s="66"/>
    </row>
    <row r="33" spans="1:9" ht="15.75" x14ac:dyDescent="0.25">
      <c r="A33" s="11" t="s">
        <v>12</v>
      </c>
      <c r="B33" s="11">
        <v>3</v>
      </c>
      <c r="C33" s="69"/>
      <c r="D33" s="67"/>
      <c r="E33" s="66"/>
    </row>
    <row r="34" spans="1:9" ht="15.75" x14ac:dyDescent="0.25">
      <c r="A34" s="11" t="s">
        <v>13</v>
      </c>
      <c r="B34" s="11">
        <v>2</v>
      </c>
      <c r="C34" s="69"/>
      <c r="D34" s="67"/>
      <c r="E34" s="66"/>
    </row>
    <row r="35" spans="1:9" ht="31.5" x14ac:dyDescent="0.25">
      <c r="A35" s="11" t="s">
        <v>14</v>
      </c>
      <c r="B35" s="11">
        <v>1</v>
      </c>
      <c r="C35" s="69"/>
      <c r="D35" s="67"/>
      <c r="E35" s="66"/>
    </row>
    <row r="36" spans="1:9" ht="16.5" thickBot="1" x14ac:dyDescent="0.3">
      <c r="A36" s="33" t="s">
        <v>15</v>
      </c>
      <c r="B36" s="33">
        <v>2</v>
      </c>
      <c r="C36" s="69"/>
      <c r="D36" s="67"/>
      <c r="E36" s="66"/>
    </row>
    <row r="37" spans="1:9" ht="39" thickBot="1" x14ac:dyDescent="0.3">
      <c r="A37" s="8"/>
      <c r="B37" s="25" t="s">
        <v>19</v>
      </c>
      <c r="C37" s="70">
        <f>($B$27*C27)+($B$28*C28)+($B$29*C29)+($B$30*C30)+($B$31*C31)+($B$32*C32)+($B$33*C33)+($B$34*C34)+($B$35*C35)+($B$36*C36)</f>
        <v>0</v>
      </c>
      <c r="D37" s="70">
        <f t="shared" ref="D37:E37" si="0">($B$27*D27)+($B$28*D28)+($B$29*D29)+($B$30*D30)+($B$31*D31)+($B$32*D32)+($B$33*D33)+($B$34*D34)+($B$35*D35)+($B$36*D36)</f>
        <v>0</v>
      </c>
      <c r="E37" s="70">
        <f t="shared" si="0"/>
        <v>0</v>
      </c>
    </row>
    <row r="38" spans="1:9" ht="26.25" thickBot="1" x14ac:dyDescent="0.3">
      <c r="A38" s="8"/>
      <c r="B38" s="26" t="s">
        <v>20</v>
      </c>
      <c r="C38" s="72">
        <v>2</v>
      </c>
      <c r="D38" s="72">
        <v>5</v>
      </c>
      <c r="E38" s="72">
        <v>2</v>
      </c>
    </row>
    <row r="39" spans="1:9" ht="26.25" thickBot="1" x14ac:dyDescent="0.3">
      <c r="A39" s="8"/>
      <c r="B39" s="27" t="s">
        <v>21</v>
      </c>
      <c r="C39" s="71">
        <f>C38*C37</f>
        <v>0</v>
      </c>
      <c r="D39" s="75">
        <f>D38*D37</f>
        <v>0</v>
      </c>
      <c r="E39" s="73">
        <f>E38*E37</f>
        <v>0</v>
      </c>
    </row>
    <row r="40" spans="1:9" ht="48" customHeight="1" thickBot="1" x14ac:dyDescent="0.3">
      <c r="A40" s="8"/>
      <c r="B40" s="8"/>
      <c r="C40" s="20"/>
      <c r="D40" s="21" t="s">
        <v>22</v>
      </c>
      <c r="E40" s="22">
        <f>SUM(C39:E39)</f>
        <v>0</v>
      </c>
    </row>
    <row r="44" spans="1:9" ht="15.75" thickBot="1" x14ac:dyDescent="0.3"/>
    <row r="45" spans="1:9" ht="16.5" thickBot="1" x14ac:dyDescent="0.3">
      <c r="A45" s="240" t="s">
        <v>64</v>
      </c>
      <c r="B45" s="241"/>
      <c r="C45" s="241"/>
      <c r="D45" s="241"/>
      <c r="E45" s="241"/>
      <c r="F45" s="241"/>
      <c r="G45" s="241"/>
      <c r="H45" s="241"/>
      <c r="I45" s="242"/>
    </row>
    <row r="46" spans="1:9" ht="16.5" customHeight="1" thickBot="1" x14ac:dyDescent="0.3">
      <c r="A46" s="244" t="s">
        <v>4</v>
      </c>
      <c r="B46" s="254" t="s">
        <v>18</v>
      </c>
      <c r="C46" s="257" t="s">
        <v>5</v>
      </c>
      <c r="D46" s="258"/>
      <c r="E46" s="258"/>
      <c r="F46" s="258"/>
      <c r="G46" s="258"/>
      <c r="H46" s="258"/>
      <c r="I46" s="259"/>
    </row>
    <row r="47" spans="1:9" ht="16.5" thickBot="1" x14ac:dyDescent="0.3">
      <c r="A47" s="256"/>
      <c r="B47" s="251"/>
      <c r="C47" s="91">
        <v>9000</v>
      </c>
      <c r="D47" s="35">
        <v>12000</v>
      </c>
      <c r="E47" s="35">
        <v>18000</v>
      </c>
      <c r="F47" s="35">
        <v>19000</v>
      </c>
      <c r="G47" s="35">
        <v>24000</v>
      </c>
      <c r="H47" s="35">
        <v>30000</v>
      </c>
      <c r="I47" s="36">
        <v>36000</v>
      </c>
    </row>
    <row r="48" spans="1:9" ht="21.75" customHeight="1" x14ac:dyDescent="0.25">
      <c r="A48" s="54" t="s">
        <v>6</v>
      </c>
      <c r="B48" s="50">
        <v>1</v>
      </c>
      <c r="C48" s="68"/>
      <c r="D48" s="68"/>
      <c r="E48" s="68"/>
      <c r="F48" s="68"/>
      <c r="G48" s="157"/>
      <c r="H48" s="68"/>
      <c r="I48" s="66"/>
    </row>
    <row r="49" spans="1:9" ht="51" customHeight="1" x14ac:dyDescent="0.25">
      <c r="A49" s="9" t="s">
        <v>16</v>
      </c>
      <c r="B49" s="51">
        <v>1</v>
      </c>
      <c r="C49" s="68"/>
      <c r="D49" s="68"/>
      <c r="E49" s="13"/>
      <c r="F49" s="13"/>
      <c r="G49" s="155"/>
      <c r="H49" s="68"/>
      <c r="I49" s="14"/>
    </row>
    <row r="50" spans="1:9" ht="31.5" x14ac:dyDescent="0.25">
      <c r="A50" s="9" t="s">
        <v>8</v>
      </c>
      <c r="B50" s="51">
        <v>2</v>
      </c>
      <c r="C50" s="68"/>
      <c r="D50" s="68"/>
      <c r="E50" s="13"/>
      <c r="F50" s="13"/>
      <c r="G50" s="155"/>
      <c r="H50" s="68"/>
      <c r="I50" s="14"/>
    </row>
    <row r="51" spans="1:9" ht="31.5" x14ac:dyDescent="0.25">
      <c r="A51" s="9" t="s">
        <v>9</v>
      </c>
      <c r="B51" s="51">
        <v>1</v>
      </c>
      <c r="C51" s="68"/>
      <c r="D51" s="68"/>
      <c r="E51" s="13"/>
      <c r="F51" s="13"/>
      <c r="G51" s="155"/>
      <c r="H51" s="68"/>
      <c r="I51" s="14"/>
    </row>
    <row r="52" spans="1:9" ht="31.5" x14ac:dyDescent="0.25">
      <c r="A52" s="9" t="s">
        <v>10</v>
      </c>
      <c r="B52" s="51">
        <v>2</v>
      </c>
      <c r="C52" s="68"/>
      <c r="D52" s="68"/>
      <c r="E52" s="13"/>
      <c r="F52" s="13"/>
      <c r="G52" s="155"/>
      <c r="H52" s="68"/>
      <c r="I52" s="14"/>
    </row>
    <row r="53" spans="1:9" ht="51.75" customHeight="1" x14ac:dyDescent="0.25">
      <c r="A53" s="9" t="s">
        <v>11</v>
      </c>
      <c r="B53" s="51">
        <v>2</v>
      </c>
      <c r="C53" s="68"/>
      <c r="D53" s="68"/>
      <c r="E53" s="13"/>
      <c r="F53" s="13"/>
      <c r="G53" s="155"/>
      <c r="H53" s="68"/>
      <c r="I53" s="14"/>
    </row>
    <row r="54" spans="1:9" ht="15.75" x14ac:dyDescent="0.25">
      <c r="A54" s="9" t="s">
        <v>12</v>
      </c>
      <c r="B54" s="51">
        <v>3</v>
      </c>
      <c r="C54" s="68"/>
      <c r="D54" s="68"/>
      <c r="E54" s="13"/>
      <c r="F54" s="13"/>
      <c r="G54" s="155"/>
      <c r="H54" s="68"/>
      <c r="I54" s="14"/>
    </row>
    <row r="55" spans="1:9" ht="15.75" x14ac:dyDescent="0.25">
      <c r="A55" s="9" t="s">
        <v>13</v>
      </c>
      <c r="B55" s="51">
        <v>2</v>
      </c>
      <c r="C55" s="68"/>
      <c r="D55" s="68"/>
      <c r="E55" s="13"/>
      <c r="F55" s="13"/>
      <c r="G55" s="155"/>
      <c r="H55" s="68"/>
      <c r="I55" s="14"/>
    </row>
    <row r="56" spans="1:9" ht="31.5" x14ac:dyDescent="0.25">
      <c r="A56" s="9" t="s">
        <v>14</v>
      </c>
      <c r="B56" s="51">
        <v>1</v>
      </c>
      <c r="C56" s="68"/>
      <c r="D56" s="68"/>
      <c r="E56" s="13"/>
      <c r="F56" s="13"/>
      <c r="G56" s="155"/>
      <c r="H56" s="68"/>
      <c r="I56" s="14"/>
    </row>
    <row r="57" spans="1:9" ht="15.75" x14ac:dyDescent="0.25">
      <c r="A57" s="55" t="s">
        <v>17</v>
      </c>
      <c r="B57" s="52">
        <v>2</v>
      </c>
      <c r="C57" s="68"/>
      <c r="D57" s="68"/>
      <c r="E57" s="13"/>
      <c r="F57" s="13"/>
      <c r="G57" s="155"/>
      <c r="H57" s="68"/>
      <c r="I57" s="14"/>
    </row>
    <row r="58" spans="1:9" ht="16.5" thickBot="1" x14ac:dyDescent="0.3">
      <c r="A58" s="10" t="s">
        <v>39</v>
      </c>
      <c r="B58" s="53">
        <v>1</v>
      </c>
      <c r="C58" s="151"/>
      <c r="D58" s="151"/>
      <c r="E58" s="40"/>
      <c r="F58" s="40"/>
      <c r="G58" s="156"/>
      <c r="H58" s="151"/>
      <c r="I58" s="76"/>
    </row>
    <row r="59" spans="1:9" ht="39" thickBot="1" x14ac:dyDescent="0.3">
      <c r="A59" s="8"/>
      <c r="B59" s="49" t="s">
        <v>19</v>
      </c>
      <c r="C59" s="90">
        <f t="shared" ref="C59:I59" si="1">($B$48*C48)+($B$49*C49)+($B$50*C50)+($B$51*C51)+($B$52*C52)+($B$53*C53)+($B$54*C54)+($B$55*C55)+($B$56*C56)+($B$57*C57)+($B$58*C58)</f>
        <v>0</v>
      </c>
      <c r="D59" s="90">
        <f t="shared" si="1"/>
        <v>0</v>
      </c>
      <c r="E59" s="90">
        <f t="shared" si="1"/>
        <v>0</v>
      </c>
      <c r="F59" s="90">
        <f t="shared" si="1"/>
        <v>0</v>
      </c>
      <c r="G59" s="90">
        <f t="shared" si="1"/>
        <v>0</v>
      </c>
      <c r="H59" s="90">
        <f t="shared" si="1"/>
        <v>0</v>
      </c>
      <c r="I59" s="81">
        <f t="shared" si="1"/>
        <v>0</v>
      </c>
    </row>
    <row r="60" spans="1:9" ht="26.25" thickBot="1" x14ac:dyDescent="0.3">
      <c r="A60" s="8"/>
      <c r="B60" s="26" t="s">
        <v>20</v>
      </c>
      <c r="C60" s="72">
        <v>1</v>
      </c>
      <c r="D60" s="72">
        <v>2</v>
      </c>
      <c r="E60" s="74">
        <v>8</v>
      </c>
      <c r="F60" s="74">
        <v>1</v>
      </c>
      <c r="G60" s="72">
        <v>1</v>
      </c>
      <c r="H60" s="87">
        <v>3</v>
      </c>
      <c r="I60" s="74">
        <v>1</v>
      </c>
    </row>
    <row r="61" spans="1:9" ht="26.25" thickBot="1" x14ac:dyDescent="0.3">
      <c r="A61" s="8"/>
      <c r="B61" s="27" t="s">
        <v>21</v>
      </c>
      <c r="C61" s="73">
        <f>C59*C60</f>
        <v>0</v>
      </c>
      <c r="D61" s="73">
        <f>D59*D60</f>
        <v>0</v>
      </c>
      <c r="E61" s="73">
        <f t="shared" ref="E61:I61" si="2">E59*E60</f>
        <v>0</v>
      </c>
      <c r="F61" s="73">
        <f t="shared" si="2"/>
        <v>0</v>
      </c>
      <c r="G61" s="73">
        <f t="shared" si="2"/>
        <v>0</v>
      </c>
      <c r="H61" s="80">
        <f t="shared" si="2"/>
        <v>0</v>
      </c>
      <c r="I61" s="73">
        <f t="shared" si="2"/>
        <v>0</v>
      </c>
    </row>
    <row r="62" spans="1:9" ht="43.5" thickBot="1" x14ac:dyDescent="0.3">
      <c r="A62" s="8"/>
      <c r="B62" s="8"/>
      <c r="C62" s="12"/>
      <c r="D62" s="12"/>
      <c r="E62" s="37"/>
      <c r="F62" s="42"/>
      <c r="H62" s="88" t="s">
        <v>23</v>
      </c>
      <c r="I62" s="89">
        <f>SUM(C61:I61)</f>
        <v>0</v>
      </c>
    </row>
    <row r="64" spans="1:9" ht="15.75" thickBot="1" x14ac:dyDescent="0.3"/>
    <row r="65" spans="1:5" ht="16.5" thickBot="1" x14ac:dyDescent="0.3">
      <c r="A65" s="240" t="s">
        <v>65</v>
      </c>
      <c r="B65" s="241"/>
      <c r="C65" s="242"/>
      <c r="D65" s="133"/>
      <c r="E65" s="133"/>
    </row>
    <row r="66" spans="1:5" ht="27" customHeight="1" thickBot="1" x14ac:dyDescent="0.3">
      <c r="A66" s="243" t="s">
        <v>4</v>
      </c>
      <c r="B66" s="245" t="s">
        <v>18</v>
      </c>
      <c r="C66" s="175" t="s">
        <v>5</v>
      </c>
      <c r="D66" s="186"/>
      <c r="E66" s="186"/>
    </row>
    <row r="67" spans="1:5" ht="16.5" thickBot="1" x14ac:dyDescent="0.3">
      <c r="A67" s="244"/>
      <c r="B67" s="246"/>
      <c r="C67" s="183">
        <v>90000</v>
      </c>
      <c r="D67" s="118"/>
      <c r="E67" s="118"/>
    </row>
    <row r="68" spans="1:5" ht="32.25" thickBot="1" x14ac:dyDescent="0.3">
      <c r="A68" s="9" t="s">
        <v>28</v>
      </c>
      <c r="B68" s="23">
        <v>2</v>
      </c>
      <c r="C68" s="177"/>
      <c r="D68" s="119"/>
      <c r="E68" s="119"/>
    </row>
    <row r="69" spans="1:5" ht="16.5" thickBot="1" x14ac:dyDescent="0.3">
      <c r="A69" s="9" t="s">
        <v>7</v>
      </c>
      <c r="B69" s="11">
        <v>1</v>
      </c>
      <c r="C69" s="177"/>
      <c r="D69" s="119"/>
      <c r="E69" s="119"/>
    </row>
    <row r="70" spans="1:5" ht="31.5" customHeight="1" thickBot="1" x14ac:dyDescent="0.3">
      <c r="A70" s="9" t="s">
        <v>8</v>
      </c>
      <c r="B70" s="11">
        <v>2</v>
      </c>
      <c r="C70" s="177"/>
      <c r="D70" s="119"/>
      <c r="E70" s="119"/>
    </row>
    <row r="71" spans="1:5" ht="16.5" thickBot="1" x14ac:dyDescent="0.3">
      <c r="A71" s="9" t="s">
        <v>29</v>
      </c>
      <c r="B71" s="11">
        <v>1</v>
      </c>
      <c r="C71" s="177"/>
      <c r="D71" s="119"/>
      <c r="E71" s="119"/>
    </row>
    <row r="72" spans="1:5" ht="32.25" thickBot="1" x14ac:dyDescent="0.3">
      <c r="A72" s="9" t="s">
        <v>10</v>
      </c>
      <c r="B72" s="11">
        <v>1</v>
      </c>
      <c r="C72" s="177"/>
      <c r="D72" s="119"/>
      <c r="E72" s="119"/>
    </row>
    <row r="73" spans="1:5" ht="16.5" thickBot="1" x14ac:dyDescent="0.3">
      <c r="A73" s="9" t="s">
        <v>30</v>
      </c>
      <c r="B73" s="11">
        <v>1</v>
      </c>
      <c r="C73" s="177"/>
      <c r="D73" s="119"/>
      <c r="E73" s="119"/>
    </row>
    <row r="74" spans="1:5" ht="16.5" thickBot="1" x14ac:dyDescent="0.3">
      <c r="A74" s="9" t="s">
        <v>12</v>
      </c>
      <c r="B74" s="11">
        <v>1</v>
      </c>
      <c r="C74" s="177"/>
      <c r="D74" s="119"/>
      <c r="E74" s="119"/>
    </row>
    <row r="75" spans="1:5" ht="16.5" thickBot="1" x14ac:dyDescent="0.3">
      <c r="A75" s="9" t="s">
        <v>31</v>
      </c>
      <c r="B75" s="11">
        <v>2</v>
      </c>
      <c r="C75" s="177"/>
      <c r="D75" s="119"/>
      <c r="E75" s="119"/>
    </row>
    <row r="76" spans="1:5" ht="32.25" thickBot="1" x14ac:dyDescent="0.3">
      <c r="A76" s="9" t="s">
        <v>32</v>
      </c>
      <c r="B76" s="11">
        <v>2</v>
      </c>
      <c r="C76" s="177"/>
      <c r="D76" s="119"/>
      <c r="E76" s="119"/>
    </row>
    <row r="77" spans="1:5" ht="16.5" thickBot="1" x14ac:dyDescent="0.3">
      <c r="A77" s="10" t="s">
        <v>33</v>
      </c>
      <c r="B77" s="33">
        <v>2</v>
      </c>
      <c r="C77" s="177"/>
      <c r="D77" s="119"/>
      <c r="E77" s="119"/>
    </row>
    <row r="78" spans="1:5" ht="39" thickBot="1" x14ac:dyDescent="0.3">
      <c r="A78" s="8"/>
      <c r="B78" s="185" t="s">
        <v>19</v>
      </c>
      <c r="C78" s="78">
        <f>($B$68*C68)+($B$69*C69)+($B$70*C70)+($B$71*C71)+($B$72*C72)+($B$73*C73)+($B$74*C74)+($B$75*C75)+($B$76*C76)+($B$77*C77)</f>
        <v>0</v>
      </c>
      <c r="D78" s="119"/>
      <c r="E78" s="119"/>
    </row>
    <row r="79" spans="1:5" ht="26.25" thickBot="1" x14ac:dyDescent="0.3">
      <c r="A79" s="8"/>
      <c r="B79" s="184" t="s">
        <v>20</v>
      </c>
      <c r="C79" s="72">
        <v>1</v>
      </c>
      <c r="D79" s="120"/>
      <c r="E79" s="120"/>
    </row>
    <row r="80" spans="1:5" ht="26.25" thickBot="1" x14ac:dyDescent="0.3">
      <c r="A80" s="8"/>
      <c r="B80" s="184" t="s">
        <v>21</v>
      </c>
      <c r="C80" s="73">
        <f>C78*C79</f>
        <v>0</v>
      </c>
      <c r="D80" s="121"/>
      <c r="E80" s="121"/>
    </row>
    <row r="81" spans="1:3" x14ac:dyDescent="0.25">
      <c r="A81" s="8"/>
      <c r="B81" s="37"/>
      <c r="C81" s="119"/>
    </row>
    <row r="83" spans="1:3" ht="15.75" thickBot="1" x14ac:dyDescent="0.3"/>
    <row r="84" spans="1:3" ht="15.75" x14ac:dyDescent="0.25">
      <c r="B84" s="260" t="s">
        <v>37</v>
      </c>
      <c r="C84" s="261"/>
    </row>
    <row r="85" spans="1:3" ht="45" x14ac:dyDescent="0.25">
      <c r="B85" s="46" t="s">
        <v>34</v>
      </c>
      <c r="C85" s="47">
        <f>(E40+I62+C80)</f>
        <v>0</v>
      </c>
    </row>
    <row r="86" spans="1:3" ht="45" x14ac:dyDescent="0.25">
      <c r="B86" s="46" t="s">
        <v>35</v>
      </c>
      <c r="C86" s="47">
        <f>C85/12</f>
        <v>0</v>
      </c>
    </row>
    <row r="87" spans="1:3" x14ac:dyDescent="0.25">
      <c r="B87" s="46" t="s">
        <v>38</v>
      </c>
      <c r="C87" s="47"/>
    </row>
    <row r="88" spans="1:3" ht="60.75" thickBot="1" x14ac:dyDescent="0.3">
      <c r="B88" s="48" t="s">
        <v>36</v>
      </c>
      <c r="C88" s="28">
        <f>C87+C86</f>
        <v>0</v>
      </c>
    </row>
  </sheetData>
  <mergeCells count="16">
    <mergeCell ref="B84:C84"/>
    <mergeCell ref="C46:I46"/>
    <mergeCell ref="A45:I45"/>
    <mergeCell ref="B66:B67"/>
    <mergeCell ref="A3:B3"/>
    <mergeCell ref="A5:B5"/>
    <mergeCell ref="A9:B9"/>
    <mergeCell ref="A17:B17"/>
    <mergeCell ref="A25:A26"/>
    <mergeCell ref="B25:B26"/>
    <mergeCell ref="C25:E25"/>
    <mergeCell ref="A66:A67"/>
    <mergeCell ref="A24:E24"/>
    <mergeCell ref="A46:A47"/>
    <mergeCell ref="A65:C65"/>
    <mergeCell ref="B46:B4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87"/>
  <sheetViews>
    <sheetView workbookViewId="0">
      <selection activeCell="C68" sqref="C68:C77"/>
    </sheetView>
  </sheetViews>
  <sheetFormatPr defaultRowHeight="15" x14ac:dyDescent="0.25"/>
  <cols>
    <col min="1" max="1" width="20.28515625" customWidth="1"/>
    <col min="2" max="2" width="21.7109375" customWidth="1"/>
    <col min="3" max="3" width="14.5703125" customWidth="1"/>
    <col min="4" max="4" width="14.42578125" customWidth="1"/>
    <col min="5" max="5" width="14.28515625" customWidth="1"/>
    <col min="6" max="6" width="14.85546875" customWidth="1"/>
    <col min="7" max="7" width="15.28515625" customWidth="1"/>
    <col min="8" max="8" width="15.28515625" style="8" customWidth="1"/>
    <col min="9" max="9" width="15.140625" customWidth="1"/>
    <col min="10" max="10" width="14.28515625" customWidth="1"/>
  </cols>
  <sheetData>
    <row r="1" spans="1:12" ht="15.75" thickBot="1" x14ac:dyDescent="0.3"/>
    <row r="2" spans="1:12" ht="15.75" thickBot="1" x14ac:dyDescent="0.3">
      <c r="A2" s="103" t="s">
        <v>0</v>
      </c>
      <c r="B2" s="104" t="s">
        <v>87</v>
      </c>
      <c r="D2" s="3" t="s">
        <v>0</v>
      </c>
      <c r="E2" s="4" t="s">
        <v>87</v>
      </c>
    </row>
    <row r="3" spans="1:12" ht="15.75" thickBot="1" x14ac:dyDescent="0.3">
      <c r="A3" s="266" t="s">
        <v>41</v>
      </c>
      <c r="B3" s="267"/>
      <c r="D3" s="236" t="s">
        <v>91</v>
      </c>
      <c r="E3" s="237"/>
    </row>
    <row r="4" spans="1:12" ht="15.75" thickBot="1" x14ac:dyDescent="0.3">
      <c r="A4" s="105" t="s">
        <v>3</v>
      </c>
      <c r="B4" s="106" t="s">
        <v>1</v>
      </c>
      <c r="D4" s="5" t="s">
        <v>3</v>
      </c>
      <c r="E4" s="6" t="s">
        <v>92</v>
      </c>
    </row>
    <row r="5" spans="1:12" ht="15.75" thickBot="1" x14ac:dyDescent="0.3">
      <c r="A5" s="248"/>
      <c r="B5" s="249"/>
      <c r="D5" s="167" t="s">
        <v>116</v>
      </c>
      <c r="E5" s="172">
        <v>3</v>
      </c>
    </row>
    <row r="6" spans="1:12" ht="15.75" thickBot="1" x14ac:dyDescent="0.3">
      <c r="A6" s="248" t="s">
        <v>24</v>
      </c>
      <c r="B6" s="249"/>
      <c r="L6" s="8"/>
    </row>
    <row r="7" spans="1:12" x14ac:dyDescent="0.25">
      <c r="A7" s="1">
        <v>9000</v>
      </c>
      <c r="B7" s="2">
        <v>9</v>
      </c>
      <c r="L7" s="8"/>
    </row>
    <row r="8" spans="1:12" x14ac:dyDescent="0.25">
      <c r="A8" s="1">
        <v>11000</v>
      </c>
      <c r="B8" s="2">
        <v>1</v>
      </c>
      <c r="J8" s="8"/>
      <c r="L8" s="8"/>
    </row>
    <row r="9" spans="1:12" x14ac:dyDescent="0.25">
      <c r="A9" s="1">
        <v>12000</v>
      </c>
      <c r="B9" s="2">
        <v>7</v>
      </c>
    </row>
    <row r="10" spans="1:12" x14ac:dyDescent="0.25">
      <c r="A10" s="1">
        <v>18000</v>
      </c>
      <c r="B10" s="2">
        <v>6</v>
      </c>
    </row>
    <row r="11" spans="1:12" x14ac:dyDescent="0.25">
      <c r="A11" s="1">
        <v>22000</v>
      </c>
      <c r="B11" s="2">
        <v>2</v>
      </c>
    </row>
    <row r="12" spans="1:12" x14ac:dyDescent="0.25">
      <c r="A12" s="1">
        <v>24000</v>
      </c>
      <c r="B12" s="2">
        <v>2</v>
      </c>
    </row>
    <row r="13" spans="1:12" x14ac:dyDescent="0.25">
      <c r="A13" s="1">
        <v>30000</v>
      </c>
      <c r="B13" s="2">
        <v>5</v>
      </c>
    </row>
    <row r="14" spans="1:12" x14ac:dyDescent="0.25">
      <c r="A14" s="1">
        <v>36000</v>
      </c>
      <c r="B14" s="2">
        <v>3</v>
      </c>
    </row>
    <row r="15" spans="1:12" x14ac:dyDescent="0.25">
      <c r="A15" s="1">
        <v>38000</v>
      </c>
      <c r="B15" s="2">
        <v>3</v>
      </c>
    </row>
    <row r="16" spans="1:12" ht="15.75" thickBot="1" x14ac:dyDescent="0.3">
      <c r="A16" s="1">
        <v>58000</v>
      </c>
      <c r="B16" s="2">
        <v>4</v>
      </c>
    </row>
    <row r="17" spans="1:10" x14ac:dyDescent="0.25">
      <c r="A17" s="268" t="s">
        <v>115</v>
      </c>
      <c r="B17" s="269"/>
    </row>
    <row r="18" spans="1:10" s="8" customFormat="1" x14ac:dyDescent="0.25">
      <c r="A18" s="1">
        <v>15000</v>
      </c>
      <c r="B18" s="2">
        <v>6</v>
      </c>
    </row>
    <row r="19" spans="1:10" s="8" customFormat="1" x14ac:dyDescent="0.25">
      <c r="A19" s="1">
        <v>24000</v>
      </c>
      <c r="B19" s="2">
        <v>4</v>
      </c>
    </row>
    <row r="20" spans="1:10" s="8" customFormat="1" x14ac:dyDescent="0.25">
      <c r="A20" s="1">
        <v>30000</v>
      </c>
      <c r="B20" s="2">
        <v>6</v>
      </c>
    </row>
    <row r="21" spans="1:10" s="8" customFormat="1" x14ac:dyDescent="0.25">
      <c r="A21" s="1">
        <v>45000</v>
      </c>
      <c r="B21" s="2">
        <v>8</v>
      </c>
    </row>
    <row r="22" spans="1:10" s="8" customFormat="1" x14ac:dyDescent="0.25">
      <c r="A22" s="1">
        <v>60000</v>
      </c>
      <c r="B22" s="2">
        <v>6</v>
      </c>
    </row>
    <row r="23" spans="1:10" s="8" customFormat="1" ht="15.75" thickBot="1" x14ac:dyDescent="0.3">
      <c r="A23" s="60">
        <v>90000</v>
      </c>
      <c r="B23" s="61">
        <v>4</v>
      </c>
    </row>
    <row r="24" spans="1:10" ht="18" customHeight="1" thickBot="1" x14ac:dyDescent="0.3">
      <c r="A24" s="32" t="s">
        <v>26</v>
      </c>
      <c r="B24" s="31">
        <f>SUM(B7:B16,B18:B23)</f>
        <v>76</v>
      </c>
    </row>
    <row r="25" spans="1:10" ht="18" customHeight="1" thickBot="1" x14ac:dyDescent="0.3">
      <c r="A25" s="58"/>
      <c r="B25" s="59"/>
    </row>
    <row r="27" spans="1:10" ht="15.75" thickBot="1" x14ac:dyDescent="0.3"/>
    <row r="28" spans="1:10" ht="16.5" thickBot="1" x14ac:dyDescent="0.3">
      <c r="A28" s="240" t="s">
        <v>129</v>
      </c>
      <c r="B28" s="241"/>
      <c r="C28" s="241"/>
      <c r="D28" s="241"/>
      <c r="E28" s="241"/>
      <c r="F28" s="241"/>
      <c r="G28" s="241"/>
      <c r="H28" s="241"/>
      <c r="I28" s="241"/>
      <c r="J28" s="242"/>
    </row>
    <row r="29" spans="1:10" ht="16.5" thickBot="1" x14ac:dyDescent="0.3">
      <c r="A29" s="244" t="s">
        <v>4</v>
      </c>
      <c r="B29" s="254" t="s">
        <v>18</v>
      </c>
      <c r="C29" s="257" t="s">
        <v>5</v>
      </c>
      <c r="D29" s="258"/>
      <c r="E29" s="258"/>
      <c r="F29" s="258"/>
      <c r="G29" s="258"/>
      <c r="H29" s="258"/>
      <c r="I29" s="258"/>
      <c r="J29" s="259"/>
    </row>
    <row r="30" spans="1:10" ht="16.5" thickBot="1" x14ac:dyDescent="0.3">
      <c r="A30" s="256"/>
      <c r="B30" s="251"/>
      <c r="C30" s="91">
        <v>9000</v>
      </c>
      <c r="D30" s="35" t="s">
        <v>90</v>
      </c>
      <c r="E30" s="35">
        <v>18000</v>
      </c>
      <c r="F30" s="35">
        <v>22000</v>
      </c>
      <c r="G30" s="35">
        <v>24000</v>
      </c>
      <c r="H30" s="35">
        <v>30000</v>
      </c>
      <c r="I30" s="35" t="s">
        <v>108</v>
      </c>
      <c r="J30" s="36">
        <v>58000</v>
      </c>
    </row>
    <row r="31" spans="1:10" ht="31.5" x14ac:dyDescent="0.25">
      <c r="A31" s="54" t="s">
        <v>6</v>
      </c>
      <c r="B31" s="50">
        <v>1</v>
      </c>
      <c r="C31" s="68"/>
      <c r="D31" s="68"/>
      <c r="E31" s="68"/>
      <c r="F31" s="68"/>
      <c r="G31" s="68"/>
      <c r="H31" s="68"/>
      <c r="I31" s="68"/>
      <c r="J31" s="66"/>
    </row>
    <row r="32" spans="1:10" ht="63" x14ac:dyDescent="0.25">
      <c r="A32" s="9" t="s">
        <v>16</v>
      </c>
      <c r="B32" s="51">
        <v>1</v>
      </c>
      <c r="C32" s="68"/>
      <c r="D32" s="68"/>
      <c r="E32" s="68"/>
      <c r="F32" s="68"/>
      <c r="G32" s="68"/>
      <c r="H32" s="68"/>
      <c r="I32" s="68"/>
      <c r="J32" s="66"/>
    </row>
    <row r="33" spans="1:10" ht="47.25" x14ac:dyDescent="0.25">
      <c r="A33" s="9" t="s">
        <v>8</v>
      </c>
      <c r="B33" s="51">
        <v>2</v>
      </c>
      <c r="C33" s="68"/>
      <c r="D33" s="68"/>
      <c r="E33" s="68"/>
      <c r="F33" s="68"/>
      <c r="G33" s="68"/>
      <c r="H33" s="68"/>
      <c r="I33" s="68"/>
      <c r="J33" s="66"/>
    </row>
    <row r="34" spans="1:10" ht="31.5" x14ac:dyDescent="0.25">
      <c r="A34" s="9" t="s">
        <v>9</v>
      </c>
      <c r="B34" s="51">
        <v>1</v>
      </c>
      <c r="C34" s="68"/>
      <c r="D34" s="68"/>
      <c r="E34" s="68"/>
      <c r="F34" s="68"/>
      <c r="G34" s="68"/>
      <c r="H34" s="68"/>
      <c r="I34" s="68"/>
      <c r="J34" s="66"/>
    </row>
    <row r="35" spans="1:10" ht="47.25" x14ac:dyDescent="0.25">
      <c r="A35" s="9" t="s">
        <v>10</v>
      </c>
      <c r="B35" s="51">
        <v>2</v>
      </c>
      <c r="C35" s="68"/>
      <c r="D35" s="68"/>
      <c r="E35" s="68"/>
      <c r="F35" s="68"/>
      <c r="G35" s="68"/>
      <c r="H35" s="68"/>
      <c r="I35" s="68"/>
      <c r="J35" s="66"/>
    </row>
    <row r="36" spans="1:10" ht="63" x14ac:dyDescent="0.25">
      <c r="A36" s="9" t="s">
        <v>11</v>
      </c>
      <c r="B36" s="51">
        <v>2</v>
      </c>
      <c r="C36" s="68"/>
      <c r="D36" s="68"/>
      <c r="E36" s="68"/>
      <c r="F36" s="68"/>
      <c r="G36" s="68"/>
      <c r="H36" s="68"/>
      <c r="I36" s="68"/>
      <c r="J36" s="66"/>
    </row>
    <row r="37" spans="1:10" ht="15.75" x14ac:dyDescent="0.25">
      <c r="A37" s="9" t="s">
        <v>12</v>
      </c>
      <c r="B37" s="51">
        <v>3</v>
      </c>
      <c r="C37" s="68"/>
      <c r="D37" s="68"/>
      <c r="E37" s="68"/>
      <c r="F37" s="68"/>
      <c r="G37" s="68"/>
      <c r="H37" s="68"/>
      <c r="I37" s="68"/>
      <c r="J37" s="66"/>
    </row>
    <row r="38" spans="1:10" ht="31.5" x14ac:dyDescent="0.25">
      <c r="A38" s="9" t="s">
        <v>13</v>
      </c>
      <c r="B38" s="51">
        <v>2</v>
      </c>
      <c r="C38" s="68"/>
      <c r="D38" s="68"/>
      <c r="E38" s="68"/>
      <c r="F38" s="68"/>
      <c r="G38" s="68"/>
      <c r="H38" s="68"/>
      <c r="I38" s="68"/>
      <c r="J38" s="66"/>
    </row>
    <row r="39" spans="1:10" ht="31.5" x14ac:dyDescent="0.25">
      <c r="A39" s="9" t="s">
        <v>14</v>
      </c>
      <c r="B39" s="51">
        <v>1</v>
      </c>
      <c r="C39" s="68"/>
      <c r="D39" s="68"/>
      <c r="E39" s="68"/>
      <c r="F39" s="68"/>
      <c r="G39" s="68"/>
      <c r="H39" s="68"/>
      <c r="I39" s="68"/>
      <c r="J39" s="66"/>
    </row>
    <row r="40" spans="1:10" ht="15.75" x14ac:dyDescent="0.25">
      <c r="A40" s="55" t="s">
        <v>17</v>
      </c>
      <c r="B40" s="52">
        <v>2</v>
      </c>
      <c r="C40" s="68"/>
      <c r="D40" s="68"/>
      <c r="E40" s="68"/>
      <c r="F40" s="68"/>
      <c r="G40" s="68"/>
      <c r="H40" s="68"/>
      <c r="I40" s="68"/>
      <c r="J40" s="66"/>
    </row>
    <row r="41" spans="1:10" ht="16.5" thickBot="1" x14ac:dyDescent="0.3">
      <c r="A41" s="10" t="s">
        <v>39</v>
      </c>
      <c r="B41" s="53">
        <v>1</v>
      </c>
      <c r="C41" s="68"/>
      <c r="D41" s="68"/>
      <c r="E41" s="68"/>
      <c r="F41" s="68"/>
      <c r="G41" s="68"/>
      <c r="H41" s="68"/>
      <c r="I41" s="68"/>
      <c r="J41" s="66"/>
    </row>
    <row r="42" spans="1:10" ht="39" thickBot="1" x14ac:dyDescent="0.3">
      <c r="A42" s="8"/>
      <c r="B42" s="25" t="s">
        <v>19</v>
      </c>
      <c r="C42" s="98">
        <f>($B$31*C31)+($B$32*C32)+($B$33*C33)+($B$34*C34)+($B$35*C35)+($B$36*C36)+($B$37*C37)+($B$38*C38)+($B$39*C39)+($B$40*C40)+($B$41*C41)</f>
        <v>0</v>
      </c>
      <c r="D42" s="98">
        <f t="shared" ref="D42:J42" si="0">($B$31*D31)+($B$32*D32)+($B$33*D33)+($B$34*D34)+($B$35*D35)+($B$36*D36)+($B$37*D37)+($B$38*D38)+($B$39*D39)+($B$40*D40)+($B$41*D41)</f>
        <v>0</v>
      </c>
      <c r="E42" s="98">
        <f t="shared" si="0"/>
        <v>0</v>
      </c>
      <c r="F42" s="98">
        <f t="shared" si="0"/>
        <v>0</v>
      </c>
      <c r="G42" s="98">
        <f t="shared" si="0"/>
        <v>0</v>
      </c>
      <c r="H42" s="98">
        <f t="shared" si="0"/>
        <v>0</v>
      </c>
      <c r="I42" s="98">
        <f t="shared" si="0"/>
        <v>0</v>
      </c>
      <c r="J42" s="99">
        <f t="shared" si="0"/>
        <v>0</v>
      </c>
    </row>
    <row r="43" spans="1:10" ht="26.25" thickBot="1" x14ac:dyDescent="0.3">
      <c r="A43" s="8"/>
      <c r="B43" s="26" t="s">
        <v>20</v>
      </c>
      <c r="C43" s="72">
        <v>9</v>
      </c>
      <c r="D43" s="72">
        <v>8</v>
      </c>
      <c r="E43" s="74">
        <v>6</v>
      </c>
      <c r="F43" s="74">
        <v>2</v>
      </c>
      <c r="G43" s="72">
        <v>2</v>
      </c>
      <c r="H43" s="87">
        <v>5</v>
      </c>
      <c r="I43" s="87">
        <v>6</v>
      </c>
      <c r="J43" s="72">
        <v>4</v>
      </c>
    </row>
    <row r="44" spans="1:10" ht="26.25" thickBot="1" x14ac:dyDescent="0.3">
      <c r="A44" s="8"/>
      <c r="B44" s="27" t="s">
        <v>21</v>
      </c>
      <c r="C44" s="73">
        <f>C42*C43</f>
        <v>0</v>
      </c>
      <c r="D44" s="73">
        <f t="shared" ref="D44:J44" si="1">D42*D43</f>
        <v>0</v>
      </c>
      <c r="E44" s="73">
        <f t="shared" si="1"/>
        <v>0</v>
      </c>
      <c r="F44" s="73">
        <f t="shared" si="1"/>
        <v>0</v>
      </c>
      <c r="G44" s="73">
        <f t="shared" si="1"/>
        <v>0</v>
      </c>
      <c r="H44" s="73">
        <f t="shared" si="1"/>
        <v>0</v>
      </c>
      <c r="I44" s="73">
        <f t="shared" si="1"/>
        <v>0</v>
      </c>
      <c r="J44" s="73">
        <f t="shared" si="1"/>
        <v>0</v>
      </c>
    </row>
    <row r="45" spans="1:10" ht="43.5" thickBot="1" x14ac:dyDescent="0.3">
      <c r="A45" s="8"/>
      <c r="B45" s="8"/>
      <c r="C45" s="12"/>
      <c r="D45" s="12"/>
      <c r="E45" s="37"/>
      <c r="F45" s="8"/>
      <c r="G45" s="8"/>
      <c r="I45" s="88" t="s">
        <v>23</v>
      </c>
      <c r="J45" s="89">
        <f>SUM(C44:J44)</f>
        <v>0</v>
      </c>
    </row>
    <row r="46" spans="1:10" ht="15.75" thickBot="1" x14ac:dyDescent="0.3"/>
    <row r="47" spans="1:10" s="8" customFormat="1" ht="16.5" thickBot="1" x14ac:dyDescent="0.3">
      <c r="A47" s="240" t="s">
        <v>128</v>
      </c>
      <c r="B47" s="241"/>
      <c r="C47" s="241"/>
      <c r="D47" s="241"/>
      <c r="E47" s="241"/>
      <c r="F47" s="241"/>
      <c r="G47" s="241"/>
      <c r="H47" s="242"/>
    </row>
    <row r="48" spans="1:10" s="8" customFormat="1" ht="16.5" customHeight="1" thickBot="1" x14ac:dyDescent="0.3">
      <c r="A48" s="262" t="s">
        <v>4</v>
      </c>
      <c r="B48" s="254" t="s">
        <v>18</v>
      </c>
      <c r="C48" s="233" t="s">
        <v>5</v>
      </c>
      <c r="D48" s="234"/>
      <c r="E48" s="234"/>
      <c r="F48" s="234"/>
      <c r="G48" s="234"/>
      <c r="H48" s="235"/>
    </row>
    <row r="49" spans="1:17" s="8" customFormat="1" ht="16.5" thickBot="1" x14ac:dyDescent="0.3">
      <c r="A49" s="247"/>
      <c r="B49" s="246"/>
      <c r="C49" s="35">
        <v>15000</v>
      </c>
      <c r="D49" s="94">
        <v>24000</v>
      </c>
      <c r="E49" s="94">
        <v>30000</v>
      </c>
      <c r="F49" s="36">
        <v>45000</v>
      </c>
      <c r="G49" s="36">
        <v>60000</v>
      </c>
      <c r="H49" s="36">
        <v>90000</v>
      </c>
    </row>
    <row r="50" spans="1:17" s="8" customFormat="1" ht="31.5" x14ac:dyDescent="0.25">
      <c r="A50" s="146" t="s">
        <v>28</v>
      </c>
      <c r="B50" s="54">
        <v>2</v>
      </c>
      <c r="C50" s="67"/>
      <c r="D50" s="68"/>
      <c r="E50" s="68"/>
      <c r="F50" s="66"/>
      <c r="G50" s="66"/>
      <c r="H50" s="66"/>
      <c r="L50" s="30"/>
      <c r="M50" s="30"/>
      <c r="N50" s="30"/>
      <c r="O50" s="30"/>
      <c r="P50" s="30"/>
      <c r="Q50" s="30"/>
    </row>
    <row r="51" spans="1:17" s="8" customFormat="1" ht="31.5" x14ac:dyDescent="0.25">
      <c r="A51" s="9" t="s">
        <v>7</v>
      </c>
      <c r="B51" s="9">
        <v>1</v>
      </c>
      <c r="C51" s="67"/>
      <c r="D51" s="68"/>
      <c r="E51" s="68"/>
      <c r="F51" s="66"/>
      <c r="G51" s="66"/>
      <c r="H51" s="66"/>
    </row>
    <row r="52" spans="1:17" s="8" customFormat="1" ht="47.25" x14ac:dyDescent="0.25">
      <c r="A52" s="9" t="s">
        <v>8</v>
      </c>
      <c r="B52" s="9">
        <v>2</v>
      </c>
      <c r="C52" s="67"/>
      <c r="D52" s="68"/>
      <c r="E52" s="68"/>
      <c r="F52" s="66"/>
      <c r="G52" s="66"/>
      <c r="H52" s="66"/>
    </row>
    <row r="53" spans="1:17" s="8" customFormat="1" ht="15.75" x14ac:dyDescent="0.25">
      <c r="A53" s="9" t="s">
        <v>29</v>
      </c>
      <c r="B53" s="9">
        <v>1</v>
      </c>
      <c r="C53" s="67"/>
      <c r="D53" s="68"/>
      <c r="E53" s="68"/>
      <c r="F53" s="66"/>
      <c r="G53" s="66"/>
      <c r="H53" s="66"/>
    </row>
    <row r="54" spans="1:17" s="8" customFormat="1" ht="47.25" x14ac:dyDescent="0.25">
      <c r="A54" s="9" t="s">
        <v>10</v>
      </c>
      <c r="B54" s="9">
        <v>1</v>
      </c>
      <c r="C54" s="67"/>
      <c r="D54" s="68"/>
      <c r="E54" s="68"/>
      <c r="F54" s="66"/>
      <c r="G54" s="66"/>
      <c r="H54" s="66"/>
    </row>
    <row r="55" spans="1:17" s="8" customFormat="1" ht="15.75" x14ac:dyDescent="0.25">
      <c r="A55" s="9" t="s">
        <v>30</v>
      </c>
      <c r="B55" s="9">
        <v>1</v>
      </c>
      <c r="C55" s="67"/>
      <c r="D55" s="68"/>
      <c r="E55" s="68"/>
      <c r="F55" s="66"/>
      <c r="G55" s="66"/>
      <c r="H55" s="66"/>
    </row>
    <row r="56" spans="1:17" s="8" customFormat="1" ht="15.75" x14ac:dyDescent="0.25">
      <c r="A56" s="9" t="s">
        <v>12</v>
      </c>
      <c r="B56" s="9">
        <v>1</v>
      </c>
      <c r="C56" s="67"/>
      <c r="D56" s="68"/>
      <c r="E56" s="68"/>
      <c r="F56" s="66"/>
      <c r="G56" s="66"/>
      <c r="H56" s="66"/>
    </row>
    <row r="57" spans="1:17" s="8" customFormat="1" ht="15.75" x14ac:dyDescent="0.25">
      <c r="A57" s="9" t="s">
        <v>31</v>
      </c>
      <c r="B57" s="9">
        <v>2</v>
      </c>
      <c r="C57" s="67"/>
      <c r="D57" s="68"/>
      <c r="E57" s="68"/>
      <c r="F57" s="66"/>
      <c r="G57" s="66"/>
      <c r="H57" s="66"/>
    </row>
    <row r="58" spans="1:17" s="8" customFormat="1" ht="31.5" x14ac:dyDescent="0.25">
      <c r="A58" s="9" t="s">
        <v>32</v>
      </c>
      <c r="B58" s="9">
        <v>2</v>
      </c>
      <c r="C58" s="67"/>
      <c r="D58" s="68"/>
      <c r="E58" s="68"/>
      <c r="F58" s="66"/>
      <c r="G58" s="66"/>
      <c r="H58" s="66"/>
    </row>
    <row r="59" spans="1:17" s="8" customFormat="1" ht="16.5" thickBot="1" x14ac:dyDescent="0.3">
      <c r="A59" s="10" t="s">
        <v>33</v>
      </c>
      <c r="B59" s="10">
        <v>2</v>
      </c>
      <c r="C59" s="67"/>
      <c r="D59" s="68"/>
      <c r="E59" s="68"/>
      <c r="F59" s="66"/>
      <c r="G59" s="160"/>
      <c r="H59" s="160"/>
    </row>
    <row r="60" spans="1:17" s="8" customFormat="1" ht="39" thickBot="1" x14ac:dyDescent="0.3">
      <c r="A60" s="93"/>
      <c r="B60" s="25" t="s">
        <v>19</v>
      </c>
      <c r="C60" s="70">
        <f>($B$50*C50)+($B$51*C51)+($B$52*C52)+($B$53*C53)+($B$54*C54)+($B$55*C55)+($B$56*C56)+($B$57*C57)+($B$58*C58)+($B$59*C59)</f>
        <v>0</v>
      </c>
      <c r="D60" s="70">
        <f>($B$50*D50)+($B$51*D51)+($B$52*D52)+($B$53*D53)+($B$54*D54)+($B$55*D55)+($B$56*D56)+($B$57*D57)+($B$58*D58)+($B$59*D59)</f>
        <v>0</v>
      </c>
      <c r="E60" s="209">
        <f t="shared" ref="E60:F60" si="2">($B$50*E50)+($B$51*E51)+($B$52*E52)+($B$53*E53)+($B$54*E54)+($B$55*E55)+($B$56*E56)+($B$57*E57)+($B$58*E58)+($B$59*E59)</f>
        <v>0</v>
      </c>
      <c r="F60" s="70">
        <f t="shared" si="2"/>
        <v>0</v>
      </c>
      <c r="G60" s="209">
        <f>($B$50*G50)+($B$51*G51)+($B$52*G52)+($B$53*G53)+($B$54*G54)+($B$55*G55)+($B$56*G56)+($B$57*G57)+($B$58*G58)+($B$59*G59)</f>
        <v>0</v>
      </c>
      <c r="H60" s="70">
        <f>($B$50*H50)+($B$51*H51)+($B$52*H52)+($B$53*H53)+($B$54*H54)+($B$55*H55)+($B$56*H56)+($B$57*H57)+($B$58*H58)+($B$59*H59)</f>
        <v>0</v>
      </c>
    </row>
    <row r="61" spans="1:17" s="8" customFormat="1" ht="26.25" thickBot="1" x14ac:dyDescent="0.3">
      <c r="A61" s="93"/>
      <c r="B61" s="26" t="s">
        <v>20</v>
      </c>
      <c r="C61" s="72">
        <v>6</v>
      </c>
      <c r="D61" s="72">
        <v>4</v>
      </c>
      <c r="E61" s="72">
        <v>6</v>
      </c>
      <c r="F61" s="72">
        <v>8</v>
      </c>
      <c r="G61" s="72">
        <v>6</v>
      </c>
      <c r="H61" s="72">
        <v>4</v>
      </c>
    </row>
    <row r="62" spans="1:17" s="8" customFormat="1" ht="26.25" thickBot="1" x14ac:dyDescent="0.3">
      <c r="A62" s="93"/>
      <c r="B62" s="27" t="s">
        <v>21</v>
      </c>
      <c r="C62" s="73">
        <f>C60*C61</f>
        <v>0</v>
      </c>
      <c r="D62" s="73">
        <f>D60*D61</f>
        <v>0</v>
      </c>
      <c r="E62" s="73">
        <f>E60*E61</f>
        <v>0</v>
      </c>
      <c r="F62" s="73">
        <f>F60*F61</f>
        <v>0</v>
      </c>
      <c r="G62" s="73">
        <f t="shared" ref="G62:H62" si="3">G60*G61</f>
        <v>0</v>
      </c>
      <c r="H62" s="73">
        <f t="shared" si="3"/>
        <v>0</v>
      </c>
    </row>
    <row r="63" spans="1:17" ht="43.5" thickBot="1" x14ac:dyDescent="0.3">
      <c r="A63" s="65"/>
      <c r="B63" s="8"/>
      <c r="C63" s="12"/>
      <c r="D63" s="8"/>
      <c r="E63" s="37"/>
      <c r="F63" s="207"/>
      <c r="G63" s="192" t="s">
        <v>22</v>
      </c>
      <c r="H63" s="210">
        <f>SUM(C62:H62)</f>
        <v>0</v>
      </c>
    </row>
    <row r="64" spans="1:17" ht="15.75" thickBot="1" x14ac:dyDescent="0.3"/>
    <row r="65" spans="1:4" s="8" customFormat="1" ht="33.75" customHeight="1" thickBot="1" x14ac:dyDescent="0.3">
      <c r="A65" s="263" t="s">
        <v>95</v>
      </c>
      <c r="B65" s="264"/>
      <c r="C65" s="265"/>
    </row>
    <row r="66" spans="1:4" s="8" customFormat="1" ht="32.25" thickBot="1" x14ac:dyDescent="0.3">
      <c r="A66" s="243" t="s">
        <v>4</v>
      </c>
      <c r="B66" s="245" t="s">
        <v>18</v>
      </c>
      <c r="C66" s="175" t="s">
        <v>96</v>
      </c>
    </row>
    <row r="67" spans="1:4" s="8" customFormat="1" ht="16.5" thickBot="1" x14ac:dyDescent="0.3">
      <c r="A67" s="262"/>
      <c r="B67" s="255"/>
      <c r="C67" s="208">
        <v>7.5</v>
      </c>
    </row>
    <row r="68" spans="1:4" s="8" customFormat="1" ht="78.75" x14ac:dyDescent="0.25">
      <c r="A68" s="54" t="s">
        <v>97</v>
      </c>
      <c r="B68" s="23">
        <v>1</v>
      </c>
      <c r="C68" s="177"/>
      <c r="D68" s="201"/>
    </row>
    <row r="69" spans="1:4" s="8" customFormat="1" ht="63" x14ac:dyDescent="0.25">
      <c r="A69" s="9" t="s">
        <v>98</v>
      </c>
      <c r="B69" s="11">
        <v>1</v>
      </c>
      <c r="C69" s="178"/>
      <c r="D69" s="201"/>
    </row>
    <row r="70" spans="1:4" s="8" customFormat="1" ht="94.5" x14ac:dyDescent="0.25">
      <c r="A70" s="9" t="s">
        <v>99</v>
      </c>
      <c r="B70" s="11">
        <v>3</v>
      </c>
      <c r="C70" s="178"/>
      <c r="D70" s="201"/>
    </row>
    <row r="71" spans="1:4" s="8" customFormat="1" ht="31.5" x14ac:dyDescent="0.25">
      <c r="A71" s="9" t="s">
        <v>100</v>
      </c>
      <c r="B71" s="11">
        <v>2</v>
      </c>
      <c r="C71" s="178"/>
      <c r="D71" s="201"/>
    </row>
    <row r="72" spans="1:4" s="8" customFormat="1" ht="47.25" x14ac:dyDescent="0.25">
      <c r="A72" s="9" t="s">
        <v>101</v>
      </c>
      <c r="B72" s="11">
        <v>1</v>
      </c>
      <c r="C72" s="178"/>
      <c r="D72" s="201"/>
    </row>
    <row r="73" spans="1:4" s="8" customFormat="1" ht="47.25" x14ac:dyDescent="0.25">
      <c r="A73" s="9" t="s">
        <v>102</v>
      </c>
      <c r="B73" s="11">
        <v>1</v>
      </c>
      <c r="C73" s="178"/>
      <c r="D73" s="201"/>
    </row>
    <row r="74" spans="1:4" s="8" customFormat="1" ht="63" x14ac:dyDescent="0.25">
      <c r="A74" s="9" t="s">
        <v>103</v>
      </c>
      <c r="B74" s="11">
        <v>2</v>
      </c>
      <c r="C74" s="178"/>
      <c r="D74" s="201"/>
    </row>
    <row r="75" spans="1:4" s="8" customFormat="1" ht="31.5" x14ac:dyDescent="0.25">
      <c r="A75" s="9" t="s">
        <v>104</v>
      </c>
      <c r="B75" s="11">
        <v>2</v>
      </c>
      <c r="C75" s="178"/>
      <c r="D75" s="201"/>
    </row>
    <row r="76" spans="1:4" s="8" customFormat="1" ht="47.25" x14ac:dyDescent="0.25">
      <c r="A76" s="9" t="s">
        <v>105</v>
      </c>
      <c r="B76" s="11">
        <v>2</v>
      </c>
      <c r="C76" s="178"/>
      <c r="D76" s="201"/>
    </row>
    <row r="77" spans="1:4" s="8" customFormat="1" ht="48" thickBot="1" x14ac:dyDescent="0.3">
      <c r="A77" s="179" t="s">
        <v>106</v>
      </c>
      <c r="B77" s="33">
        <v>2</v>
      </c>
      <c r="C77" s="180"/>
      <c r="D77" s="201"/>
    </row>
    <row r="78" spans="1:4" s="8" customFormat="1" ht="38.25" x14ac:dyDescent="0.25">
      <c r="B78" s="25" t="s">
        <v>19</v>
      </c>
      <c r="C78" s="177">
        <f>($B$68*C68)+($B$69*C69)+($B$70*C70)+($B$71*C71)+($B$72*C72)+($B$73*C73)+($B$74*C74)+($B$75*C75)+($B$76*C76)+($B$77*C77)</f>
        <v>0</v>
      </c>
    </row>
    <row r="79" spans="1:4" s="8" customFormat="1" ht="25.5" x14ac:dyDescent="0.25">
      <c r="B79" s="26" t="s">
        <v>20</v>
      </c>
      <c r="C79" s="181">
        <v>3</v>
      </c>
    </row>
    <row r="80" spans="1:4" s="8" customFormat="1" ht="26.25" thickBot="1" x14ac:dyDescent="0.3">
      <c r="B80" s="27" t="s">
        <v>21</v>
      </c>
      <c r="C80" s="182">
        <f>C78*C79</f>
        <v>0</v>
      </c>
    </row>
    <row r="81" spans="2:6" s="8" customFormat="1" x14ac:dyDescent="0.25"/>
    <row r="82" spans="2:6" ht="15.75" thickBot="1" x14ac:dyDescent="0.3"/>
    <row r="83" spans="2:6" ht="15.75" x14ac:dyDescent="0.25">
      <c r="B83" s="260" t="s">
        <v>37</v>
      </c>
      <c r="C83" s="261"/>
    </row>
    <row r="84" spans="2:6" ht="45" x14ac:dyDescent="0.25">
      <c r="B84" s="46" t="s">
        <v>34</v>
      </c>
      <c r="C84" s="47">
        <f>J45+H63+C80</f>
        <v>0</v>
      </c>
    </row>
    <row r="85" spans="2:6" ht="30" x14ac:dyDescent="0.25">
      <c r="B85" s="46" t="s">
        <v>35</v>
      </c>
      <c r="C85" s="47">
        <f>C84/12</f>
        <v>0</v>
      </c>
    </row>
    <row r="86" spans="2:6" x14ac:dyDescent="0.25">
      <c r="B86" s="46" t="s">
        <v>38</v>
      </c>
      <c r="C86" s="47"/>
    </row>
    <row r="87" spans="2:6" ht="45.75" thickBot="1" x14ac:dyDescent="0.3">
      <c r="B87" s="48" t="s">
        <v>36</v>
      </c>
      <c r="C87" s="28">
        <f>C86+C85</f>
        <v>0</v>
      </c>
      <c r="E87" s="45"/>
      <c r="F87" s="201"/>
    </row>
  </sheetData>
  <mergeCells count="17">
    <mergeCell ref="A3:B3"/>
    <mergeCell ref="A5:B5"/>
    <mergeCell ref="A6:B6"/>
    <mergeCell ref="A17:B17"/>
    <mergeCell ref="A28:J28"/>
    <mergeCell ref="D3:E3"/>
    <mergeCell ref="B66:B67"/>
    <mergeCell ref="A29:A30"/>
    <mergeCell ref="B29:B30"/>
    <mergeCell ref="C29:J29"/>
    <mergeCell ref="B83:C83"/>
    <mergeCell ref="A48:A49"/>
    <mergeCell ref="B48:B49"/>
    <mergeCell ref="C48:H48"/>
    <mergeCell ref="A47:H47"/>
    <mergeCell ref="A65:C65"/>
    <mergeCell ref="A66:A6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workbookViewId="0">
      <selection activeCell="C62" sqref="C62:D71"/>
    </sheetView>
  </sheetViews>
  <sheetFormatPr defaultRowHeight="15" x14ac:dyDescent="0.25"/>
  <cols>
    <col min="1" max="1" width="23" customWidth="1"/>
    <col min="2" max="2" width="21.140625" customWidth="1"/>
    <col min="3" max="3" width="19.7109375" customWidth="1"/>
    <col min="4" max="4" width="17.28515625" customWidth="1"/>
    <col min="5" max="5" width="18.140625" customWidth="1"/>
    <col min="6" max="6" width="15.7109375" customWidth="1"/>
    <col min="7" max="7" width="16.85546875" customWidth="1"/>
    <col min="8" max="8" width="19" customWidth="1"/>
  </cols>
  <sheetData>
    <row r="1" spans="1:8" ht="15.75" thickBot="1" x14ac:dyDescent="0.3"/>
    <row r="2" spans="1:8" ht="15.75" thickBot="1" x14ac:dyDescent="0.3">
      <c r="A2" s="3" t="s">
        <v>0</v>
      </c>
      <c r="B2" s="4" t="s">
        <v>118</v>
      </c>
      <c r="D2" s="103" t="s">
        <v>0</v>
      </c>
      <c r="E2" s="104" t="s">
        <v>118</v>
      </c>
      <c r="G2" s="112" t="s">
        <v>0</v>
      </c>
      <c r="H2" s="113" t="s">
        <v>118</v>
      </c>
    </row>
    <row r="3" spans="1:8" ht="15.75" thickBot="1" x14ac:dyDescent="0.3">
      <c r="A3" s="236" t="s">
        <v>41</v>
      </c>
      <c r="B3" s="237"/>
      <c r="D3" s="275" t="s">
        <v>91</v>
      </c>
      <c r="E3" s="276"/>
      <c r="G3" s="266" t="s">
        <v>122</v>
      </c>
      <c r="H3" s="267"/>
    </row>
    <row r="4" spans="1:8" ht="15.75" thickBot="1" x14ac:dyDescent="0.3">
      <c r="A4" s="5" t="s">
        <v>3</v>
      </c>
      <c r="B4" s="6" t="s">
        <v>1</v>
      </c>
      <c r="D4" s="103" t="s">
        <v>3</v>
      </c>
      <c r="E4" s="223" t="s">
        <v>92</v>
      </c>
      <c r="G4" s="212" t="s">
        <v>3</v>
      </c>
      <c r="H4" s="213" t="s">
        <v>92</v>
      </c>
    </row>
    <row r="5" spans="1:8" ht="15.75" thickBot="1" x14ac:dyDescent="0.3">
      <c r="A5" s="248" t="s">
        <v>24</v>
      </c>
      <c r="B5" s="249"/>
      <c r="D5" s="221" t="s">
        <v>123</v>
      </c>
      <c r="E5" s="222">
        <v>1</v>
      </c>
      <c r="G5" s="211" t="s">
        <v>121</v>
      </c>
      <c r="H5" s="214">
        <v>1</v>
      </c>
    </row>
    <row r="6" spans="1:8" ht="15.75" thickBot="1" x14ac:dyDescent="0.3">
      <c r="A6" s="220">
        <v>9000</v>
      </c>
      <c r="B6" s="2">
        <v>2</v>
      </c>
      <c r="D6" s="218" t="s">
        <v>93</v>
      </c>
      <c r="E6" s="61">
        <v>2</v>
      </c>
      <c r="G6" s="219" t="s">
        <v>120</v>
      </c>
      <c r="H6" s="172">
        <v>1</v>
      </c>
    </row>
    <row r="7" spans="1:8" ht="15.75" thickBot="1" x14ac:dyDescent="0.3">
      <c r="A7" s="220">
        <v>30000</v>
      </c>
      <c r="B7" s="2">
        <v>2</v>
      </c>
      <c r="D7" s="217" t="s">
        <v>26</v>
      </c>
      <c r="E7" s="216"/>
      <c r="G7" s="215" t="s">
        <v>26</v>
      </c>
      <c r="H7" s="216">
        <v>2</v>
      </c>
    </row>
    <row r="8" spans="1:8" ht="15.75" thickBot="1" x14ac:dyDescent="0.3">
      <c r="A8" s="220">
        <v>36000</v>
      </c>
      <c r="B8" s="2">
        <v>1</v>
      </c>
    </row>
    <row r="9" spans="1:8" ht="15.75" thickBot="1" x14ac:dyDescent="0.3">
      <c r="A9" s="248" t="s">
        <v>25</v>
      </c>
      <c r="B9" s="249"/>
    </row>
    <row r="10" spans="1:8" x14ac:dyDescent="0.25">
      <c r="A10" s="173">
        <v>60000</v>
      </c>
      <c r="B10" s="174">
        <v>3</v>
      </c>
    </row>
    <row r="11" spans="1:8" x14ac:dyDescent="0.25">
      <c r="A11" s="165">
        <v>90000</v>
      </c>
      <c r="B11" s="62">
        <v>5</v>
      </c>
    </row>
    <row r="12" spans="1:8" x14ac:dyDescent="0.25">
      <c r="A12" s="165">
        <v>120000</v>
      </c>
      <c r="B12" s="62">
        <v>10</v>
      </c>
    </row>
    <row r="13" spans="1:8" x14ac:dyDescent="0.25">
      <c r="A13" s="165" t="s">
        <v>119</v>
      </c>
      <c r="B13" s="62">
        <v>1</v>
      </c>
    </row>
    <row r="14" spans="1:8" ht="15.75" thickBot="1" x14ac:dyDescent="0.3">
      <c r="A14" s="165">
        <v>180000</v>
      </c>
      <c r="B14" s="62">
        <v>3</v>
      </c>
    </row>
    <row r="15" spans="1:8" ht="15.75" thickBot="1" x14ac:dyDescent="0.3">
      <c r="A15" s="32" t="s">
        <v>26</v>
      </c>
      <c r="B15" s="31">
        <f>SUM(B6:B8,B10:B14)</f>
        <v>27</v>
      </c>
    </row>
    <row r="16" spans="1:8" ht="15.75" thickBot="1" x14ac:dyDescent="0.3">
      <c r="A16" s="58"/>
      <c r="B16" s="59"/>
    </row>
    <row r="18" spans="1:8" ht="15.75" thickBot="1" x14ac:dyDescent="0.3"/>
    <row r="19" spans="1:8" ht="16.5" thickBot="1" x14ac:dyDescent="0.3">
      <c r="A19" s="240" t="s">
        <v>62</v>
      </c>
      <c r="B19" s="241"/>
      <c r="C19" s="241"/>
      <c r="D19" s="241"/>
      <c r="E19" s="242"/>
      <c r="F19" s="188"/>
      <c r="G19" s="188"/>
      <c r="H19" s="188"/>
    </row>
    <row r="20" spans="1:8" ht="16.5" customHeight="1" thickBot="1" x14ac:dyDescent="0.3">
      <c r="A20" s="244" t="s">
        <v>4</v>
      </c>
      <c r="B20" s="245" t="s">
        <v>18</v>
      </c>
      <c r="C20" s="233" t="s">
        <v>5</v>
      </c>
      <c r="D20" s="234"/>
      <c r="E20" s="235"/>
      <c r="F20" s="186"/>
      <c r="G20" s="186"/>
      <c r="H20" s="186"/>
    </row>
    <row r="21" spans="1:8" ht="16.5" thickBot="1" x14ac:dyDescent="0.3">
      <c r="A21" s="250"/>
      <c r="B21" s="251"/>
      <c r="C21" s="91">
        <v>9000</v>
      </c>
      <c r="D21" s="35">
        <v>30000</v>
      </c>
      <c r="E21" s="36">
        <v>36000</v>
      </c>
      <c r="F21" s="190"/>
      <c r="G21" s="190"/>
      <c r="H21" s="190"/>
    </row>
    <row r="22" spans="1:8" ht="15.75" x14ac:dyDescent="0.25">
      <c r="A22" s="54" t="s">
        <v>6</v>
      </c>
      <c r="B22" s="159">
        <v>1</v>
      </c>
      <c r="C22" s="67"/>
      <c r="D22" s="67"/>
      <c r="E22" s="66"/>
      <c r="F22" s="42"/>
      <c r="G22" s="42"/>
      <c r="H22" s="42"/>
    </row>
    <row r="23" spans="1:8" ht="63" x14ac:dyDescent="0.25">
      <c r="A23" s="9" t="s">
        <v>16</v>
      </c>
      <c r="B23" s="51">
        <v>1</v>
      </c>
      <c r="C23" s="63"/>
      <c r="D23" s="67"/>
      <c r="E23" s="66"/>
      <c r="F23" s="42"/>
      <c r="G23" s="42"/>
      <c r="H23" s="42"/>
    </row>
    <row r="24" spans="1:8" ht="31.5" x14ac:dyDescent="0.25">
      <c r="A24" s="9" t="s">
        <v>8</v>
      </c>
      <c r="B24" s="51">
        <v>2</v>
      </c>
      <c r="C24" s="63"/>
      <c r="D24" s="67"/>
      <c r="E24" s="66"/>
      <c r="F24" s="42"/>
      <c r="G24" s="42"/>
      <c r="H24" s="42"/>
    </row>
    <row r="25" spans="1:8" ht="31.5" x14ac:dyDescent="0.25">
      <c r="A25" s="9" t="s">
        <v>9</v>
      </c>
      <c r="B25" s="51">
        <v>1</v>
      </c>
      <c r="C25" s="63"/>
      <c r="D25" s="67"/>
      <c r="E25" s="66"/>
      <c r="F25" s="42"/>
      <c r="G25" s="42"/>
      <c r="H25" s="42"/>
    </row>
    <row r="26" spans="1:8" ht="47.25" x14ac:dyDescent="0.25">
      <c r="A26" s="9" t="s">
        <v>10</v>
      </c>
      <c r="B26" s="51">
        <v>2</v>
      </c>
      <c r="C26" s="63"/>
      <c r="D26" s="67"/>
      <c r="E26" s="66"/>
      <c r="F26" s="42"/>
      <c r="G26" s="42"/>
      <c r="H26" s="42"/>
    </row>
    <row r="27" spans="1:8" ht="63" x14ac:dyDescent="0.25">
      <c r="A27" s="9" t="s">
        <v>11</v>
      </c>
      <c r="B27" s="51">
        <v>2</v>
      </c>
      <c r="C27" s="63"/>
      <c r="D27" s="67"/>
      <c r="E27" s="66"/>
      <c r="F27" s="42"/>
      <c r="G27" s="42"/>
      <c r="H27" s="42"/>
    </row>
    <row r="28" spans="1:8" ht="15.75" x14ac:dyDescent="0.25">
      <c r="A28" s="9" t="s">
        <v>12</v>
      </c>
      <c r="B28" s="51">
        <v>3</v>
      </c>
      <c r="C28" s="63"/>
      <c r="D28" s="67"/>
      <c r="E28" s="66"/>
      <c r="F28" s="42"/>
      <c r="G28" s="42"/>
      <c r="H28" s="42"/>
    </row>
    <row r="29" spans="1:8" ht="31.5" x14ac:dyDescent="0.25">
      <c r="A29" s="9" t="s">
        <v>13</v>
      </c>
      <c r="B29" s="51">
        <v>2</v>
      </c>
      <c r="C29" s="63"/>
      <c r="D29" s="67"/>
      <c r="E29" s="66"/>
      <c r="F29" s="42"/>
      <c r="G29" s="42"/>
      <c r="H29" s="42"/>
    </row>
    <row r="30" spans="1:8" ht="31.5" x14ac:dyDescent="0.25">
      <c r="A30" s="9" t="s">
        <v>14</v>
      </c>
      <c r="B30" s="51">
        <v>1</v>
      </c>
      <c r="C30" s="63"/>
      <c r="D30" s="67"/>
      <c r="E30" s="66"/>
      <c r="F30" s="42"/>
      <c r="G30" s="42"/>
      <c r="H30" s="42"/>
    </row>
    <row r="31" spans="1:8" ht="15.75" x14ac:dyDescent="0.25">
      <c r="A31" s="55" t="s">
        <v>17</v>
      </c>
      <c r="B31" s="52">
        <v>2</v>
      </c>
      <c r="C31" s="63"/>
      <c r="D31" s="67"/>
      <c r="E31" s="66"/>
      <c r="F31" s="42"/>
      <c r="G31" s="42"/>
      <c r="H31" s="42"/>
    </row>
    <row r="32" spans="1:8" ht="16.5" thickBot="1" x14ac:dyDescent="0.3">
      <c r="A32" s="10" t="s">
        <v>39</v>
      </c>
      <c r="B32" s="53">
        <v>1</v>
      </c>
      <c r="C32" s="64"/>
      <c r="D32" s="67"/>
      <c r="E32" s="66"/>
      <c r="F32" s="42"/>
      <c r="G32" s="42"/>
      <c r="H32" s="42"/>
    </row>
    <row r="33" spans="1:8" ht="39" thickBot="1" x14ac:dyDescent="0.3">
      <c r="A33" s="8"/>
      <c r="B33" s="25" t="s">
        <v>19</v>
      </c>
      <c r="C33" s="70">
        <f>($B$22*C22)+($B$23*C23)+($B$24*C24)+($B$25*C25)+($B$26*C26)+($B$27*C27)+($B$28*C28)+($B$29*C29)+($B$30*C30)+($B$31*C31)+($B$32*C32)</f>
        <v>0</v>
      </c>
      <c r="D33" s="70">
        <f t="shared" ref="D33:E33" si="0">($B$22*D22)+($B$23*D23)+($B$24*D24)+($B$25*D25)+($B$26*D26)+($B$27*D27)+($B$28*D28)+($B$29*D29)+($B$30*D30)+($B$31*D31)+($B$32*D32)</f>
        <v>0</v>
      </c>
      <c r="E33" s="70">
        <f t="shared" si="0"/>
        <v>0</v>
      </c>
      <c r="F33" s="42"/>
      <c r="G33" s="42"/>
      <c r="H33" s="42"/>
    </row>
    <row r="34" spans="1:8" ht="26.25" thickBot="1" x14ac:dyDescent="0.3">
      <c r="A34" s="8"/>
      <c r="B34" s="26" t="s">
        <v>20</v>
      </c>
      <c r="C34" s="72">
        <v>2</v>
      </c>
      <c r="D34" s="72">
        <v>2</v>
      </c>
      <c r="E34" s="74">
        <v>1</v>
      </c>
      <c r="F34" s="134"/>
      <c r="G34" s="134"/>
      <c r="H34" s="134"/>
    </row>
    <row r="35" spans="1:8" ht="26.25" thickBot="1" x14ac:dyDescent="0.3">
      <c r="A35" s="8"/>
      <c r="B35" s="27" t="s">
        <v>21</v>
      </c>
      <c r="C35" s="73">
        <f>C33*C34</f>
        <v>0</v>
      </c>
      <c r="D35" s="73">
        <f>D33*D34</f>
        <v>0</v>
      </c>
      <c r="E35" s="73">
        <f t="shared" ref="E35" si="1">E33*E34</f>
        <v>0</v>
      </c>
      <c r="F35" s="191"/>
      <c r="G35" s="191"/>
      <c r="H35" s="191"/>
    </row>
    <row r="36" spans="1:8" ht="43.5" thickBot="1" x14ac:dyDescent="0.3">
      <c r="A36" s="8"/>
      <c r="B36" s="8"/>
      <c r="C36" s="12"/>
      <c r="D36" s="88" t="s">
        <v>23</v>
      </c>
      <c r="E36" s="70">
        <f>SUM(C35:E35)</f>
        <v>0</v>
      </c>
      <c r="F36" s="42"/>
    </row>
    <row r="38" spans="1:8" x14ac:dyDescent="0.25">
      <c r="H38" s="189"/>
    </row>
    <row r="39" spans="1:8" ht="15.75" thickBot="1" x14ac:dyDescent="0.3">
      <c r="H39" s="189"/>
    </row>
    <row r="40" spans="1:8" ht="16.5" thickBot="1" x14ac:dyDescent="0.3">
      <c r="A40" s="240" t="s">
        <v>126</v>
      </c>
      <c r="B40" s="241"/>
      <c r="C40" s="273"/>
      <c r="D40" s="273"/>
      <c r="E40" s="273"/>
      <c r="F40" s="273"/>
      <c r="G40" s="274"/>
      <c r="H40" s="188"/>
    </row>
    <row r="41" spans="1:8" ht="16.5" customHeight="1" thickBot="1" x14ac:dyDescent="0.3">
      <c r="A41" s="238" t="s">
        <v>4</v>
      </c>
      <c r="B41" s="271" t="s">
        <v>18</v>
      </c>
      <c r="C41" s="234" t="s">
        <v>5</v>
      </c>
      <c r="D41" s="234"/>
      <c r="E41" s="234"/>
      <c r="F41" s="234"/>
      <c r="G41" s="235"/>
      <c r="H41" s="186"/>
    </row>
    <row r="42" spans="1:8" ht="16.5" thickBot="1" x14ac:dyDescent="0.3">
      <c r="A42" s="270"/>
      <c r="B42" s="272"/>
      <c r="C42" s="34">
        <v>60000</v>
      </c>
      <c r="D42" s="35">
        <v>90000</v>
      </c>
      <c r="E42" s="35">
        <v>120000</v>
      </c>
      <c r="F42" s="35">
        <v>156000</v>
      </c>
      <c r="G42" s="36">
        <v>180000</v>
      </c>
      <c r="H42" s="190"/>
    </row>
    <row r="43" spans="1:8" ht="31.5" x14ac:dyDescent="0.25">
      <c r="A43" s="54" t="s">
        <v>28</v>
      </c>
      <c r="B43" s="159">
        <v>2</v>
      </c>
      <c r="C43" s="68"/>
      <c r="D43" s="68"/>
      <c r="E43" s="68"/>
      <c r="F43" s="68"/>
      <c r="G43" s="66"/>
      <c r="H43" s="42"/>
    </row>
    <row r="44" spans="1:8" ht="31.5" x14ac:dyDescent="0.25">
      <c r="A44" s="9" t="s">
        <v>7</v>
      </c>
      <c r="B44" s="51">
        <v>1</v>
      </c>
      <c r="C44" s="68"/>
      <c r="D44" s="68"/>
      <c r="E44" s="68"/>
      <c r="F44" s="68"/>
      <c r="G44" s="66"/>
      <c r="H44" s="42"/>
    </row>
    <row r="45" spans="1:8" ht="31.5" x14ac:dyDescent="0.25">
      <c r="A45" s="9" t="s">
        <v>8</v>
      </c>
      <c r="B45" s="51">
        <v>2</v>
      </c>
      <c r="C45" s="68"/>
      <c r="D45" s="68"/>
      <c r="E45" s="68"/>
      <c r="F45" s="68"/>
      <c r="G45" s="66"/>
      <c r="H45" s="42"/>
    </row>
    <row r="46" spans="1:8" ht="15.75" x14ac:dyDescent="0.25">
      <c r="A46" s="9" t="s">
        <v>29</v>
      </c>
      <c r="B46" s="51">
        <v>1</v>
      </c>
      <c r="C46" s="68"/>
      <c r="D46" s="68"/>
      <c r="E46" s="68"/>
      <c r="F46" s="68"/>
      <c r="G46" s="66"/>
      <c r="H46" s="42"/>
    </row>
    <row r="47" spans="1:8" ht="47.25" x14ac:dyDescent="0.25">
      <c r="A47" s="9" t="s">
        <v>10</v>
      </c>
      <c r="B47" s="51">
        <v>1</v>
      </c>
      <c r="C47" s="68"/>
      <c r="D47" s="68"/>
      <c r="E47" s="68"/>
      <c r="F47" s="68"/>
      <c r="G47" s="66"/>
      <c r="H47" s="42"/>
    </row>
    <row r="48" spans="1:8" ht="15.75" x14ac:dyDescent="0.25">
      <c r="A48" s="9" t="s">
        <v>30</v>
      </c>
      <c r="B48" s="51">
        <v>1</v>
      </c>
      <c r="C48" s="68"/>
      <c r="D48" s="68"/>
      <c r="E48" s="68"/>
      <c r="F48" s="68"/>
      <c r="G48" s="66"/>
      <c r="H48" s="42"/>
    </row>
    <row r="49" spans="1:8" ht="15.75" x14ac:dyDescent="0.25">
      <c r="A49" s="9" t="s">
        <v>12</v>
      </c>
      <c r="B49" s="51">
        <v>1</v>
      </c>
      <c r="C49" s="68"/>
      <c r="D49" s="68"/>
      <c r="E49" s="68"/>
      <c r="F49" s="68"/>
      <c r="G49" s="66"/>
      <c r="H49" s="42"/>
    </row>
    <row r="50" spans="1:8" ht="15.75" x14ac:dyDescent="0.25">
      <c r="A50" s="9" t="s">
        <v>31</v>
      </c>
      <c r="B50" s="51">
        <v>2</v>
      </c>
      <c r="C50" s="68"/>
      <c r="D50" s="68"/>
      <c r="E50" s="68"/>
      <c r="F50" s="68"/>
      <c r="G50" s="66"/>
      <c r="H50" s="42"/>
    </row>
    <row r="51" spans="1:8" ht="31.5" x14ac:dyDescent="0.25">
      <c r="A51" s="9" t="s">
        <v>32</v>
      </c>
      <c r="B51" s="51">
        <v>2</v>
      </c>
      <c r="C51" s="68"/>
      <c r="D51" s="68"/>
      <c r="E51" s="68"/>
      <c r="F51" s="68"/>
      <c r="G51" s="66"/>
      <c r="H51" s="42"/>
    </row>
    <row r="52" spans="1:8" ht="16.5" thickBot="1" x14ac:dyDescent="0.3">
      <c r="A52" s="10" t="s">
        <v>33</v>
      </c>
      <c r="B52" s="53">
        <v>2</v>
      </c>
      <c r="C52" s="68"/>
      <c r="D52" s="68"/>
      <c r="E52" s="68"/>
      <c r="F52" s="68"/>
      <c r="G52" s="66"/>
      <c r="H52" s="42"/>
    </row>
    <row r="53" spans="1:8" ht="39" thickBot="1" x14ac:dyDescent="0.3">
      <c r="A53" s="93"/>
      <c r="B53" s="25" t="s">
        <v>19</v>
      </c>
      <c r="C53" s="70">
        <f>($B$43*C43)+($B$44*C44)+($B$45*C45)+($B$46*C46)+($B$47*C47)+($B$48*C48)+($B$49*C49)+($B$50*C50)+($B$51*C51)+($B$52*C52)</f>
        <v>0</v>
      </c>
      <c r="D53" s="70">
        <f t="shared" ref="D53:G53" si="2">($B$43*D43)+($B$44*D44)+($B$45*D45)+($B$46*D46)+($B$47*D47)+($B$48*D48)+($B$49*D49)+($B$50*D50)+($B$51*D51)+($B$52*D52)</f>
        <v>0</v>
      </c>
      <c r="E53" s="70">
        <f t="shared" si="2"/>
        <v>0</v>
      </c>
      <c r="F53" s="70">
        <f t="shared" si="2"/>
        <v>0</v>
      </c>
      <c r="G53" s="70">
        <f t="shared" si="2"/>
        <v>0</v>
      </c>
      <c r="H53" s="42"/>
    </row>
    <row r="54" spans="1:8" ht="26.25" thickBot="1" x14ac:dyDescent="0.3">
      <c r="A54" s="93"/>
      <c r="B54" s="26" t="s">
        <v>20</v>
      </c>
      <c r="C54" s="72">
        <v>3</v>
      </c>
      <c r="D54" s="72">
        <v>5</v>
      </c>
      <c r="E54" s="72">
        <v>10</v>
      </c>
      <c r="F54" s="72">
        <v>1</v>
      </c>
      <c r="G54" s="72">
        <v>3</v>
      </c>
      <c r="H54" s="134"/>
    </row>
    <row r="55" spans="1:8" ht="26.25" thickBot="1" x14ac:dyDescent="0.3">
      <c r="A55" s="93"/>
      <c r="B55" s="27" t="s">
        <v>21</v>
      </c>
      <c r="C55" s="73">
        <f>C53*C54</f>
        <v>0</v>
      </c>
      <c r="D55" s="73">
        <f>D53*D54</f>
        <v>0</v>
      </c>
      <c r="E55" s="73">
        <f>E53*E54</f>
        <v>0</v>
      </c>
      <c r="F55" s="73">
        <f>F53*F54</f>
        <v>0</v>
      </c>
      <c r="G55" s="73">
        <f t="shared" ref="G55" si="3">G53*G54</f>
        <v>0</v>
      </c>
      <c r="H55" s="191"/>
    </row>
    <row r="56" spans="1:8" ht="43.5" thickBot="1" x14ac:dyDescent="0.3">
      <c r="A56" s="65"/>
      <c r="B56" s="8"/>
      <c r="C56" s="12"/>
      <c r="D56" s="8"/>
      <c r="E56" s="37"/>
      <c r="F56" s="192" t="s">
        <v>124</v>
      </c>
      <c r="G56" s="131">
        <f>SUM(C55:G55)</f>
        <v>0</v>
      </c>
      <c r="H56" s="189"/>
    </row>
    <row r="58" spans="1:8" ht="15.75" thickBot="1" x14ac:dyDescent="0.3"/>
    <row r="59" spans="1:8" ht="16.5" thickBot="1" x14ac:dyDescent="0.3">
      <c r="A59" s="240" t="s">
        <v>95</v>
      </c>
      <c r="B59" s="241"/>
      <c r="C59" s="241"/>
      <c r="D59" s="242"/>
    </row>
    <row r="60" spans="1:8" ht="21" customHeight="1" thickBot="1" x14ac:dyDescent="0.3">
      <c r="A60" s="262" t="s">
        <v>4</v>
      </c>
      <c r="B60" s="254" t="s">
        <v>18</v>
      </c>
      <c r="C60" s="233" t="s">
        <v>96</v>
      </c>
      <c r="D60" s="235"/>
    </row>
    <row r="61" spans="1:8" ht="16.5" thickBot="1" x14ac:dyDescent="0.3">
      <c r="A61" s="262"/>
      <c r="B61" s="255"/>
      <c r="C61" s="225">
        <v>1.5</v>
      </c>
      <c r="D61" s="224">
        <v>3</v>
      </c>
    </row>
    <row r="62" spans="1:8" ht="78.75" x14ac:dyDescent="0.25">
      <c r="A62" s="54" t="s">
        <v>97</v>
      </c>
      <c r="B62" s="23">
        <v>1</v>
      </c>
      <c r="C62" s="68"/>
      <c r="D62" s="226"/>
    </row>
    <row r="63" spans="1:8" ht="47.25" x14ac:dyDescent="0.25">
      <c r="A63" s="9" t="s">
        <v>98</v>
      </c>
      <c r="B63" s="11">
        <v>1</v>
      </c>
      <c r="C63" s="68"/>
      <c r="D63" s="226"/>
    </row>
    <row r="64" spans="1:8" ht="78.75" x14ac:dyDescent="0.25">
      <c r="A64" s="9" t="s">
        <v>99</v>
      </c>
      <c r="B64" s="11">
        <v>3</v>
      </c>
      <c r="C64" s="68"/>
      <c r="D64" s="226"/>
    </row>
    <row r="65" spans="1:4" ht="31.5" x14ac:dyDescent="0.25">
      <c r="A65" s="9" t="s">
        <v>100</v>
      </c>
      <c r="B65" s="11">
        <v>2</v>
      </c>
      <c r="C65" s="68"/>
      <c r="D65" s="226"/>
    </row>
    <row r="66" spans="1:4" ht="31.5" x14ac:dyDescent="0.25">
      <c r="A66" s="9" t="s">
        <v>101</v>
      </c>
      <c r="B66" s="11">
        <v>1</v>
      </c>
      <c r="C66" s="68"/>
      <c r="D66" s="226"/>
    </row>
    <row r="67" spans="1:4" ht="31.5" x14ac:dyDescent="0.25">
      <c r="A67" s="9" t="s">
        <v>102</v>
      </c>
      <c r="B67" s="11">
        <v>1</v>
      </c>
      <c r="C67" s="68"/>
      <c r="D67" s="226"/>
    </row>
    <row r="68" spans="1:4" ht="47.25" x14ac:dyDescent="0.25">
      <c r="A68" s="9" t="s">
        <v>103</v>
      </c>
      <c r="B68" s="11">
        <v>2</v>
      </c>
      <c r="C68" s="68"/>
      <c r="D68" s="226"/>
    </row>
    <row r="69" spans="1:4" ht="31.5" x14ac:dyDescent="0.25">
      <c r="A69" s="9" t="s">
        <v>104</v>
      </c>
      <c r="B69" s="11">
        <v>2</v>
      </c>
      <c r="C69" s="68"/>
      <c r="D69" s="226"/>
    </row>
    <row r="70" spans="1:4" ht="31.5" x14ac:dyDescent="0.25">
      <c r="A70" s="9" t="s">
        <v>105</v>
      </c>
      <c r="B70" s="11">
        <v>2</v>
      </c>
      <c r="C70" s="68"/>
      <c r="D70" s="226"/>
    </row>
    <row r="71" spans="1:4" ht="48" thickBot="1" x14ac:dyDescent="0.3">
      <c r="A71" s="179" t="s">
        <v>106</v>
      </c>
      <c r="B71" s="33">
        <v>2</v>
      </c>
      <c r="C71" s="68"/>
      <c r="D71" s="227"/>
    </row>
    <row r="72" spans="1:4" ht="39" thickBot="1" x14ac:dyDescent="0.3">
      <c r="A72" s="8"/>
      <c r="B72" s="49" t="s">
        <v>19</v>
      </c>
      <c r="C72" s="70">
        <f>($B$62*C62)+($B$63*C63)+($B$64*C64)+($B$65*C65)+($B$66*C66)+($B$67*C67)+($B$68*C68)+($B$69*C69)+($B$70*C70)+($B$71*C71)</f>
        <v>0</v>
      </c>
      <c r="D72" s="70">
        <f>($B$62*D62)+($B$63*D63)+($B$64*D64)+($B$65*D65)+($B$66*D66)+($B$67*D67)+($B$68*D68)+($B$69*D69)+($B$70*D70)+($B$71*D71)</f>
        <v>0</v>
      </c>
    </row>
    <row r="73" spans="1:4" ht="26.25" thickBot="1" x14ac:dyDescent="0.3">
      <c r="A73" s="8"/>
      <c r="B73" s="26" t="s">
        <v>20</v>
      </c>
      <c r="C73" s="72">
        <v>1</v>
      </c>
      <c r="D73" s="72">
        <v>2</v>
      </c>
    </row>
    <row r="74" spans="1:4" ht="26.25" thickBot="1" x14ac:dyDescent="0.3">
      <c r="A74" s="8"/>
      <c r="B74" s="27" t="s">
        <v>21</v>
      </c>
      <c r="C74" s="95">
        <f>C72*C73</f>
        <v>0</v>
      </c>
      <c r="D74" s="95">
        <f>D72*D73</f>
        <v>0</v>
      </c>
    </row>
    <row r="75" spans="1:4" ht="43.5" thickBot="1" x14ac:dyDescent="0.3">
      <c r="C75" s="192" t="s">
        <v>125</v>
      </c>
      <c r="D75" s="131">
        <f>SUM(C74:D74)</f>
        <v>0</v>
      </c>
    </row>
    <row r="79" spans="1:4" ht="15.75" thickBot="1" x14ac:dyDescent="0.3"/>
    <row r="80" spans="1:4" ht="15.75" x14ac:dyDescent="0.25">
      <c r="B80" s="260" t="s">
        <v>37</v>
      </c>
      <c r="C80" s="261"/>
    </row>
    <row r="81" spans="2:6" ht="45" x14ac:dyDescent="0.25">
      <c r="B81" s="46" t="s">
        <v>34</v>
      </c>
      <c r="C81" s="47">
        <f>E36+G56+D75</f>
        <v>0</v>
      </c>
    </row>
    <row r="82" spans="2:6" ht="30" x14ac:dyDescent="0.25">
      <c r="B82" s="46" t="s">
        <v>35</v>
      </c>
      <c r="C82" s="47">
        <f>C81/12</f>
        <v>0</v>
      </c>
    </row>
    <row r="83" spans="2:6" x14ac:dyDescent="0.25">
      <c r="B83" s="46" t="s">
        <v>38</v>
      </c>
      <c r="C83" s="47"/>
    </row>
    <row r="84" spans="2:6" ht="45.75" thickBot="1" x14ac:dyDescent="0.3">
      <c r="B84" s="48" t="s">
        <v>36</v>
      </c>
      <c r="C84" s="28">
        <f>C83+C82</f>
        <v>0</v>
      </c>
      <c r="E84" s="45"/>
      <c r="F84" s="201"/>
    </row>
  </sheetData>
  <mergeCells count="18">
    <mergeCell ref="G3:H3"/>
    <mergeCell ref="A20:A21"/>
    <mergeCell ref="B20:B21"/>
    <mergeCell ref="C20:E20"/>
    <mergeCell ref="A19:E19"/>
    <mergeCell ref="A3:B3"/>
    <mergeCell ref="A5:B5"/>
    <mergeCell ref="A9:B9"/>
    <mergeCell ref="D3:E3"/>
    <mergeCell ref="A41:A42"/>
    <mergeCell ref="B41:B42"/>
    <mergeCell ref="B80:C80"/>
    <mergeCell ref="A40:G40"/>
    <mergeCell ref="C41:G41"/>
    <mergeCell ref="A60:A61"/>
    <mergeCell ref="B60:B61"/>
    <mergeCell ref="A59:D59"/>
    <mergeCell ref="C60:D6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5"/>
  <sheetViews>
    <sheetView topLeftCell="A70" zoomScaleNormal="100" workbookViewId="0">
      <selection activeCell="C64" sqref="C64:C73"/>
    </sheetView>
  </sheetViews>
  <sheetFormatPr defaultRowHeight="15" x14ac:dyDescent="0.25"/>
  <cols>
    <col min="1" max="1" width="22" customWidth="1"/>
    <col min="2" max="2" width="23.28515625" customWidth="1"/>
    <col min="3" max="3" width="14.7109375" customWidth="1"/>
    <col min="4" max="4" width="14.140625" customWidth="1"/>
    <col min="5" max="5" width="14.140625" style="8" customWidth="1"/>
    <col min="6" max="6" width="15.85546875" style="8" bestFit="1" customWidth="1"/>
    <col min="7" max="7" width="15.7109375" style="8" customWidth="1"/>
    <col min="8" max="8" width="14.140625" style="8" customWidth="1"/>
    <col min="9" max="9" width="14.42578125" customWidth="1"/>
    <col min="10" max="10" width="14" customWidth="1"/>
    <col min="11" max="11" width="14" style="8" customWidth="1"/>
    <col min="12" max="12" width="14.42578125" customWidth="1"/>
  </cols>
  <sheetData>
    <row r="1" spans="1:9" ht="15.75" thickBot="1" x14ac:dyDescent="0.3"/>
    <row r="2" spans="1:9" x14ac:dyDescent="0.25">
      <c r="A2" s="3" t="s">
        <v>0</v>
      </c>
      <c r="B2" s="4" t="s">
        <v>46</v>
      </c>
      <c r="D2" s="3" t="s">
        <v>0</v>
      </c>
      <c r="E2" s="4" t="s">
        <v>87</v>
      </c>
    </row>
    <row r="3" spans="1:9" x14ac:dyDescent="0.25">
      <c r="A3" s="236" t="s">
        <v>41</v>
      </c>
      <c r="B3" s="237"/>
      <c r="D3" s="236" t="s">
        <v>91</v>
      </c>
      <c r="E3" s="237"/>
    </row>
    <row r="4" spans="1:9" ht="15.75" thickBot="1" x14ac:dyDescent="0.3">
      <c r="A4" s="5" t="s">
        <v>3</v>
      </c>
      <c r="B4" s="6" t="s">
        <v>1</v>
      </c>
      <c r="D4" s="5" t="s">
        <v>3</v>
      </c>
      <c r="E4" s="6" t="s">
        <v>92</v>
      </c>
    </row>
    <row r="5" spans="1:9" ht="15.75" thickBot="1" x14ac:dyDescent="0.3">
      <c r="A5" s="248" t="s">
        <v>24</v>
      </c>
      <c r="B5" s="249"/>
      <c r="D5" s="167" t="s">
        <v>116</v>
      </c>
      <c r="E5" s="172">
        <v>3</v>
      </c>
    </row>
    <row r="6" spans="1:9" x14ac:dyDescent="0.25">
      <c r="A6" s="1">
        <v>12000</v>
      </c>
      <c r="B6" s="2">
        <v>13</v>
      </c>
    </row>
    <row r="7" spans="1:9" x14ac:dyDescent="0.25">
      <c r="A7" s="1">
        <v>18000</v>
      </c>
      <c r="B7" s="2">
        <v>6</v>
      </c>
    </row>
    <row r="8" spans="1:9" x14ac:dyDescent="0.25">
      <c r="A8" s="1">
        <v>30000</v>
      </c>
      <c r="B8" s="2">
        <v>2</v>
      </c>
    </row>
    <row r="9" spans="1:9" x14ac:dyDescent="0.25">
      <c r="A9" s="1">
        <v>36000</v>
      </c>
      <c r="B9" s="2">
        <v>1</v>
      </c>
    </row>
    <row r="10" spans="1:9" x14ac:dyDescent="0.25">
      <c r="A10" s="1">
        <v>58000</v>
      </c>
      <c r="B10" s="2">
        <v>4</v>
      </c>
    </row>
    <row r="11" spans="1:9" ht="15.75" thickBot="1" x14ac:dyDescent="0.3">
      <c r="A11" s="1">
        <v>60000</v>
      </c>
      <c r="B11" s="2">
        <v>4</v>
      </c>
      <c r="I11" s="8"/>
    </row>
    <row r="12" spans="1:9" ht="16.5" thickBot="1" x14ac:dyDescent="0.3">
      <c r="A12" s="248" t="s">
        <v>25</v>
      </c>
      <c r="B12" s="249"/>
      <c r="F12" s="118"/>
      <c r="G12" s="120"/>
      <c r="I12" s="8"/>
    </row>
    <row r="13" spans="1:9" ht="15.75" x14ac:dyDescent="0.25">
      <c r="A13" s="1">
        <v>60000</v>
      </c>
      <c r="B13" s="2">
        <v>4</v>
      </c>
      <c r="F13" s="118"/>
      <c r="G13" s="120"/>
    </row>
    <row r="14" spans="1:9" ht="15.75" x14ac:dyDescent="0.25">
      <c r="A14" s="1">
        <v>90000</v>
      </c>
      <c r="B14" s="2">
        <v>9</v>
      </c>
      <c r="F14" s="118"/>
      <c r="G14" s="120"/>
    </row>
    <row r="15" spans="1:9" ht="15.75" x14ac:dyDescent="0.25">
      <c r="A15" s="1">
        <v>120000</v>
      </c>
      <c r="B15" s="2">
        <v>1</v>
      </c>
      <c r="F15" s="118"/>
      <c r="G15" s="120"/>
    </row>
    <row r="16" spans="1:9" ht="15.75" thickBot="1" x14ac:dyDescent="0.3">
      <c r="A16" s="1">
        <v>180000</v>
      </c>
      <c r="B16" s="2">
        <v>5</v>
      </c>
      <c r="F16" s="65"/>
      <c r="G16" s="65"/>
    </row>
    <row r="17" spans="1:11" s="8" customFormat="1" ht="15.75" thickBot="1" x14ac:dyDescent="0.3">
      <c r="A17" s="248" t="s">
        <v>91</v>
      </c>
      <c r="B17" s="249"/>
      <c r="F17" s="65"/>
      <c r="G17" s="65"/>
    </row>
    <row r="18" spans="1:11" s="8" customFormat="1" ht="15.75" thickBot="1" x14ac:dyDescent="0.3">
      <c r="A18" s="1" t="s">
        <v>116</v>
      </c>
      <c r="B18" s="2">
        <v>3</v>
      </c>
      <c r="F18" s="65"/>
      <c r="G18" s="65"/>
    </row>
    <row r="19" spans="1:11" ht="15.75" thickBot="1" x14ac:dyDescent="0.3">
      <c r="A19" s="32" t="s">
        <v>26</v>
      </c>
      <c r="B19" s="31">
        <v>52</v>
      </c>
    </row>
    <row r="20" spans="1:11" ht="15.75" thickBot="1" x14ac:dyDescent="0.3">
      <c r="A20" s="58"/>
      <c r="B20" s="59"/>
    </row>
    <row r="22" spans="1:11" ht="16.5" customHeight="1" thickBot="1" x14ac:dyDescent="0.3">
      <c r="K22"/>
    </row>
    <row r="23" spans="1:11" ht="16.5" thickBot="1" x14ac:dyDescent="0.3">
      <c r="A23" s="240" t="s">
        <v>66</v>
      </c>
      <c r="B23" s="241"/>
      <c r="C23" s="241"/>
      <c r="D23" s="241"/>
      <c r="E23" s="241"/>
      <c r="F23" s="241"/>
      <c r="G23" s="242"/>
      <c r="H23" s="133"/>
      <c r="I23" s="133"/>
      <c r="K23"/>
    </row>
    <row r="24" spans="1:11" ht="16.5" thickBot="1" x14ac:dyDescent="0.3">
      <c r="A24" s="244" t="s">
        <v>4</v>
      </c>
      <c r="B24" s="254" t="s">
        <v>18</v>
      </c>
      <c r="C24" s="233" t="s">
        <v>5</v>
      </c>
      <c r="D24" s="234"/>
      <c r="E24" s="234"/>
      <c r="F24" s="234"/>
      <c r="G24" s="235"/>
      <c r="H24" s="135"/>
      <c r="I24" s="137"/>
      <c r="K24"/>
    </row>
    <row r="25" spans="1:11" ht="16.5" thickBot="1" x14ac:dyDescent="0.3">
      <c r="A25" s="256"/>
      <c r="B25" s="251"/>
      <c r="C25" s="91">
        <v>12000</v>
      </c>
      <c r="D25" s="35">
        <v>18000</v>
      </c>
      <c r="E25" s="94">
        <v>30000</v>
      </c>
      <c r="F25" s="94">
        <v>36000</v>
      </c>
      <c r="G25" s="36" t="s">
        <v>56</v>
      </c>
      <c r="H25" s="118"/>
      <c r="I25" s="118"/>
      <c r="K25"/>
    </row>
    <row r="26" spans="1:11" ht="15.75" x14ac:dyDescent="0.25">
      <c r="A26" s="54" t="s">
        <v>6</v>
      </c>
      <c r="B26" s="50">
        <v>1</v>
      </c>
      <c r="C26" s="68"/>
      <c r="D26" s="68"/>
      <c r="E26" s="97"/>
      <c r="F26" s="68"/>
      <c r="G26" s="66"/>
      <c r="H26" s="65"/>
      <c r="I26" s="119"/>
      <c r="K26"/>
    </row>
    <row r="27" spans="1:11" ht="63" x14ac:dyDescent="0.25">
      <c r="A27" s="9" t="s">
        <v>16</v>
      </c>
      <c r="B27" s="51">
        <v>1</v>
      </c>
      <c r="C27" s="68"/>
      <c r="D27" s="13"/>
      <c r="E27" s="97"/>
      <c r="F27" s="13"/>
      <c r="G27" s="66"/>
      <c r="I27" s="119"/>
      <c r="K27"/>
    </row>
    <row r="28" spans="1:11" ht="31.5" x14ac:dyDescent="0.25">
      <c r="A28" s="9" t="s">
        <v>8</v>
      </c>
      <c r="B28" s="51">
        <v>2</v>
      </c>
      <c r="C28" s="68"/>
      <c r="D28" s="13"/>
      <c r="E28" s="97"/>
      <c r="F28" s="13"/>
      <c r="G28" s="66"/>
      <c r="I28" s="119"/>
      <c r="K28"/>
    </row>
    <row r="29" spans="1:11" ht="31.5" x14ac:dyDescent="0.25">
      <c r="A29" s="9" t="s">
        <v>9</v>
      </c>
      <c r="B29" s="51">
        <v>1</v>
      </c>
      <c r="C29" s="68"/>
      <c r="D29" s="13"/>
      <c r="E29" s="97"/>
      <c r="F29" s="13"/>
      <c r="G29" s="66"/>
      <c r="I29" s="119"/>
      <c r="K29"/>
    </row>
    <row r="30" spans="1:11" ht="48" thickBot="1" x14ac:dyDescent="0.3">
      <c r="A30" s="101" t="s">
        <v>10</v>
      </c>
      <c r="B30" s="51">
        <v>2</v>
      </c>
      <c r="C30" s="68"/>
      <c r="D30" s="13"/>
      <c r="E30" s="97"/>
      <c r="F30" s="13"/>
      <c r="G30" s="66"/>
      <c r="I30" s="119"/>
      <c r="K30"/>
    </row>
    <row r="31" spans="1:11" ht="63" x14ac:dyDescent="0.25">
      <c r="A31" s="54" t="s">
        <v>11</v>
      </c>
      <c r="B31" s="51">
        <v>2</v>
      </c>
      <c r="C31" s="68"/>
      <c r="D31" s="13"/>
      <c r="E31" s="97"/>
      <c r="F31" s="13"/>
      <c r="G31" s="66"/>
      <c r="I31" s="119"/>
      <c r="K31"/>
    </row>
    <row r="32" spans="1:11" ht="15.75" x14ac:dyDescent="0.25">
      <c r="A32" s="9" t="s">
        <v>12</v>
      </c>
      <c r="B32" s="51">
        <v>3</v>
      </c>
      <c r="C32" s="68"/>
      <c r="D32" s="13"/>
      <c r="E32" s="97"/>
      <c r="F32" s="13"/>
      <c r="G32" s="66"/>
      <c r="I32" s="119"/>
      <c r="K32"/>
    </row>
    <row r="33" spans="1:12" ht="31.5" x14ac:dyDescent="0.25">
      <c r="A33" s="9" t="s">
        <v>13</v>
      </c>
      <c r="B33" s="51">
        <v>2</v>
      </c>
      <c r="C33" s="68"/>
      <c r="D33" s="13"/>
      <c r="E33" s="97"/>
      <c r="F33" s="13"/>
      <c r="G33" s="66"/>
      <c r="I33" s="119"/>
      <c r="K33"/>
    </row>
    <row r="34" spans="1:12" ht="31.5" x14ac:dyDescent="0.25">
      <c r="A34" s="9" t="s">
        <v>14</v>
      </c>
      <c r="B34" s="51">
        <v>1</v>
      </c>
      <c r="C34" s="68"/>
      <c r="D34" s="13"/>
      <c r="E34" s="97"/>
      <c r="F34" s="13"/>
      <c r="G34" s="66"/>
      <c r="I34" s="119"/>
      <c r="K34"/>
    </row>
    <row r="35" spans="1:12" ht="16.5" thickBot="1" x14ac:dyDescent="0.3">
      <c r="A35" s="10" t="s">
        <v>17</v>
      </c>
      <c r="B35" s="52">
        <v>2</v>
      </c>
      <c r="C35" s="68"/>
      <c r="D35" s="13"/>
      <c r="E35" s="97"/>
      <c r="F35" s="13"/>
      <c r="G35" s="66"/>
      <c r="I35" s="119"/>
      <c r="K35"/>
    </row>
    <row r="36" spans="1:12" ht="16.5" thickBot="1" x14ac:dyDescent="0.3">
      <c r="A36" s="100" t="s">
        <v>39</v>
      </c>
      <c r="B36" s="53">
        <v>1</v>
      </c>
      <c r="C36" s="151"/>
      <c r="D36" s="13"/>
      <c r="E36" s="154"/>
      <c r="F36" s="40"/>
      <c r="G36" s="144"/>
      <c r="H36" s="65"/>
      <c r="I36" s="119"/>
      <c r="K36"/>
    </row>
    <row r="37" spans="1:12" ht="39" thickBot="1" x14ac:dyDescent="0.3">
      <c r="A37" s="8"/>
      <c r="B37" s="25" t="s">
        <v>19</v>
      </c>
      <c r="C37" s="86">
        <f>($B$26*C26)+($B$27*C27)+($B$28*C28)+($B$29*C29)+($B$30*C30)+($B$31*C31)+($B$32*C32)+($B$33*C33)+($B$34*C34)+($B$35*C35)+($B$36*C36)</f>
        <v>0</v>
      </c>
      <c r="D37" s="150">
        <f t="shared" ref="D37:G37" si="0">($B$26*D26)+($B$27*D27)+($B$28*D28)+($B$29*D29)+($B$30*D30)+($B$31*D31)+($B$32*D32)+($B$33*D33)+($B$34*D34)+($B$35*D35)+($B$36*D36)</f>
        <v>0</v>
      </c>
      <c r="E37" s="86">
        <f t="shared" si="0"/>
        <v>0</v>
      </c>
      <c r="F37" s="86">
        <f t="shared" si="0"/>
        <v>0</v>
      </c>
      <c r="G37" s="70">
        <f t="shared" si="0"/>
        <v>0</v>
      </c>
      <c r="H37" s="119"/>
      <c r="I37" s="119"/>
      <c r="K37"/>
    </row>
    <row r="38" spans="1:12" ht="15.75" thickBot="1" x14ac:dyDescent="0.3">
      <c r="A38" s="8"/>
      <c r="B38" s="27" t="s">
        <v>20</v>
      </c>
      <c r="C38" s="72">
        <v>13</v>
      </c>
      <c r="D38" s="72">
        <v>6</v>
      </c>
      <c r="E38" s="72">
        <v>2</v>
      </c>
      <c r="F38" s="72">
        <v>1</v>
      </c>
      <c r="G38" s="72">
        <v>8</v>
      </c>
      <c r="H38" s="120"/>
      <c r="I38" s="134"/>
    </row>
    <row r="39" spans="1:12" ht="26.25" thickBot="1" x14ac:dyDescent="0.3">
      <c r="A39" s="8"/>
      <c r="B39" s="92" t="s">
        <v>21</v>
      </c>
      <c r="C39" s="95">
        <f>C37*C38</f>
        <v>0</v>
      </c>
      <c r="D39" s="95">
        <f>D37*D38</f>
        <v>0</v>
      </c>
      <c r="E39" s="95">
        <f t="shared" ref="E39:G39" si="1">E37*E38</f>
        <v>0</v>
      </c>
      <c r="F39" s="95">
        <f t="shared" si="1"/>
        <v>0</v>
      </c>
      <c r="G39" s="95">
        <f t="shared" si="1"/>
        <v>0</v>
      </c>
      <c r="H39" s="121"/>
      <c r="I39" s="121"/>
    </row>
    <row r="40" spans="1:12" ht="43.5" thickBot="1" x14ac:dyDescent="0.3">
      <c r="A40" s="8"/>
      <c r="B40" s="8"/>
      <c r="C40" s="12"/>
      <c r="F40" s="153" t="s">
        <v>23</v>
      </c>
      <c r="G40" s="187">
        <f>SUM(C39:G39)</f>
        <v>0</v>
      </c>
      <c r="H40" s="65"/>
      <c r="I40" s="42"/>
      <c r="J40" s="142"/>
      <c r="K40" s="141"/>
    </row>
    <row r="41" spans="1:12" ht="16.5" customHeight="1" x14ac:dyDescent="0.25">
      <c r="J41" s="140"/>
      <c r="K41" s="138"/>
      <c r="L41" s="136"/>
    </row>
    <row r="42" spans="1:12" ht="26.25" customHeight="1" thickBot="1" x14ac:dyDescent="0.3">
      <c r="G42" s="189"/>
      <c r="H42" s="189"/>
      <c r="I42" s="189"/>
      <c r="J42" s="139"/>
      <c r="K42" s="139"/>
    </row>
    <row r="43" spans="1:12" ht="16.5" thickBot="1" x14ac:dyDescent="0.3">
      <c r="A43" s="240" t="s">
        <v>67</v>
      </c>
      <c r="B43" s="241"/>
      <c r="C43" s="241"/>
      <c r="D43" s="241"/>
      <c r="E43" s="241"/>
      <c r="F43" s="242"/>
      <c r="G43" s="188"/>
      <c r="H43" s="188"/>
      <c r="I43" s="188"/>
      <c r="J43" s="143"/>
      <c r="K43" s="119"/>
    </row>
    <row r="44" spans="1:12" ht="16.5" customHeight="1" thickBot="1" x14ac:dyDescent="0.3">
      <c r="A44" s="262" t="s">
        <v>4</v>
      </c>
      <c r="B44" s="245" t="s">
        <v>18</v>
      </c>
      <c r="C44" s="233" t="s">
        <v>5</v>
      </c>
      <c r="D44" s="234"/>
      <c r="E44" s="234"/>
      <c r="F44" s="235"/>
      <c r="G44" s="186"/>
      <c r="H44" s="186"/>
      <c r="I44" s="186"/>
      <c r="J44" s="143"/>
      <c r="K44" s="119"/>
    </row>
    <row r="45" spans="1:12" ht="16.5" thickBot="1" x14ac:dyDescent="0.3">
      <c r="A45" s="247"/>
      <c r="B45" s="246"/>
      <c r="C45" s="35">
        <v>60000</v>
      </c>
      <c r="D45" s="94">
        <v>90000</v>
      </c>
      <c r="E45" s="94">
        <v>120000</v>
      </c>
      <c r="F45" s="36">
        <v>180000</v>
      </c>
      <c r="G45" s="189"/>
      <c r="H45" s="190"/>
      <c r="I45" s="190"/>
      <c r="J45" s="119"/>
      <c r="K45" s="119"/>
    </row>
    <row r="46" spans="1:12" ht="31.5" x14ac:dyDescent="0.25">
      <c r="A46" s="146" t="s">
        <v>28</v>
      </c>
      <c r="B46" s="127">
        <v>2</v>
      </c>
      <c r="C46" s="68"/>
      <c r="D46" s="68"/>
      <c r="E46" s="68"/>
      <c r="F46" s="66"/>
      <c r="G46" s="189"/>
      <c r="H46" s="42"/>
      <c r="I46" s="42"/>
      <c r="J46" s="119"/>
      <c r="K46" s="119"/>
    </row>
    <row r="47" spans="1:12" ht="31.5" x14ac:dyDescent="0.25">
      <c r="A47" s="9" t="s">
        <v>7</v>
      </c>
      <c r="B47" s="11">
        <v>1</v>
      </c>
      <c r="C47" s="68"/>
      <c r="D47" s="68"/>
      <c r="E47" s="68"/>
      <c r="F47" s="66"/>
      <c r="G47" s="189"/>
      <c r="H47" s="42"/>
      <c r="I47" s="42"/>
      <c r="J47" s="119"/>
      <c r="K47" s="119"/>
    </row>
    <row r="48" spans="1:12" ht="31.5" x14ac:dyDescent="0.25">
      <c r="A48" s="9" t="s">
        <v>8</v>
      </c>
      <c r="B48" s="11">
        <v>2</v>
      </c>
      <c r="C48" s="68"/>
      <c r="D48" s="68"/>
      <c r="E48" s="68"/>
      <c r="F48" s="66"/>
      <c r="H48" s="42"/>
      <c r="I48" s="42"/>
      <c r="J48" s="119"/>
      <c r="K48" s="119"/>
    </row>
    <row r="49" spans="1:12" ht="15.75" x14ac:dyDescent="0.25">
      <c r="A49" s="9" t="s">
        <v>29</v>
      </c>
      <c r="B49" s="11">
        <v>1</v>
      </c>
      <c r="C49" s="68"/>
      <c r="D49" s="68"/>
      <c r="E49" s="68"/>
      <c r="F49" s="66"/>
      <c r="H49" s="42"/>
      <c r="I49" s="42"/>
      <c r="J49" s="119"/>
      <c r="K49" s="119"/>
    </row>
    <row r="50" spans="1:12" ht="47.25" x14ac:dyDescent="0.25">
      <c r="A50" s="9" t="s">
        <v>10</v>
      </c>
      <c r="B50" s="11">
        <v>1</v>
      </c>
      <c r="C50" s="68"/>
      <c r="D50" s="68"/>
      <c r="E50" s="68"/>
      <c r="F50" s="66"/>
      <c r="H50" s="42"/>
      <c r="I50" s="42"/>
      <c r="J50" s="119"/>
      <c r="K50" s="119"/>
    </row>
    <row r="51" spans="1:12" ht="15.75" x14ac:dyDescent="0.25">
      <c r="A51" s="9" t="s">
        <v>30</v>
      </c>
      <c r="B51" s="11">
        <v>1</v>
      </c>
      <c r="C51" s="68"/>
      <c r="D51" s="68"/>
      <c r="E51" s="68"/>
      <c r="F51" s="66"/>
      <c r="H51" s="42"/>
      <c r="I51" s="42"/>
      <c r="J51" s="119"/>
      <c r="K51" s="119"/>
    </row>
    <row r="52" spans="1:12" ht="15.75" x14ac:dyDescent="0.25">
      <c r="A52" s="9" t="s">
        <v>12</v>
      </c>
      <c r="B52" s="11">
        <v>1</v>
      </c>
      <c r="C52" s="68"/>
      <c r="D52" s="68"/>
      <c r="E52" s="68"/>
      <c r="F52" s="66"/>
      <c r="H52" s="42"/>
      <c r="I52" s="42"/>
      <c r="J52" s="119"/>
      <c r="K52" s="119"/>
    </row>
    <row r="53" spans="1:12" ht="15.75" x14ac:dyDescent="0.25">
      <c r="A53" s="9" t="s">
        <v>31</v>
      </c>
      <c r="B53" s="11">
        <v>2</v>
      </c>
      <c r="C53" s="68"/>
      <c r="D53" s="68"/>
      <c r="E53" s="68"/>
      <c r="F53" s="66"/>
      <c r="H53" s="42"/>
      <c r="I53" s="42"/>
      <c r="J53" s="119"/>
      <c r="K53" s="119"/>
    </row>
    <row r="54" spans="1:12" ht="31.5" x14ac:dyDescent="0.25">
      <c r="A54" s="9" t="s">
        <v>32</v>
      </c>
      <c r="B54" s="11">
        <v>2</v>
      </c>
      <c r="C54" s="68"/>
      <c r="D54" s="68"/>
      <c r="E54" s="68"/>
      <c r="F54" s="66"/>
      <c r="H54" s="42"/>
      <c r="I54" s="42"/>
      <c r="J54" s="119"/>
      <c r="K54" s="119"/>
    </row>
    <row r="55" spans="1:12" ht="16.5" thickBot="1" x14ac:dyDescent="0.3">
      <c r="A55" s="10" t="s">
        <v>33</v>
      </c>
      <c r="B55" s="33">
        <v>2</v>
      </c>
      <c r="C55" s="151"/>
      <c r="D55" s="151"/>
      <c r="E55" s="151"/>
      <c r="F55" s="144"/>
      <c r="H55" s="42"/>
      <c r="I55" s="42"/>
      <c r="J55" s="120"/>
      <c r="K55" s="120"/>
    </row>
    <row r="56" spans="1:12" ht="39" thickBot="1" x14ac:dyDescent="0.3">
      <c r="A56" s="93"/>
      <c r="B56" s="25" t="s">
        <v>19</v>
      </c>
      <c r="C56" s="86">
        <f>($B$46*C46)+($B$47*C47)+($B$48*C48)+($B$49*C49)+($B$50*C50)+($B$51*C51)+($B$52*C52)+($B$53*C53)+($B$54*C54)+($B$55*C55)</f>
        <v>0</v>
      </c>
      <c r="D56" s="86">
        <f>($B$46*D46)+($B$47*D47)+($B$48*D48)+($B$49*D49)+($B$50*D50)+($B$51*D51)+($B$52*D52)+($B$53*D53)+($B$54*D54)+($B$55*D55)</f>
        <v>0</v>
      </c>
      <c r="E56" s="86">
        <f t="shared" ref="E56:F56" si="2">($B$46*E46)+($B$47*E47)+($B$48*E48)+($B$49*E49)+($B$50*E50)+($B$51*E51)+($B$52*E52)+($B$53*E53)+($B$54*E54)+($B$55*E55)</f>
        <v>0</v>
      </c>
      <c r="F56" s="70">
        <f t="shared" si="2"/>
        <v>0</v>
      </c>
      <c r="H56" s="42"/>
      <c r="I56" s="42"/>
      <c r="J56" s="121"/>
      <c r="K56" s="121"/>
    </row>
    <row r="57" spans="1:12" ht="15.75" thickBot="1" x14ac:dyDescent="0.3">
      <c r="A57" s="93"/>
      <c r="B57" s="26" t="s">
        <v>20</v>
      </c>
      <c r="C57" s="72">
        <v>4</v>
      </c>
      <c r="D57" s="72">
        <v>9</v>
      </c>
      <c r="E57" s="72">
        <v>1</v>
      </c>
      <c r="F57" s="72">
        <v>5</v>
      </c>
      <c r="H57" s="134"/>
      <c r="I57" s="197"/>
    </row>
    <row r="58" spans="1:12" ht="26.25" thickBot="1" x14ac:dyDescent="0.3">
      <c r="A58" s="93"/>
      <c r="B58" s="27" t="s">
        <v>21</v>
      </c>
      <c r="C58" s="73">
        <f>C56*C57</f>
        <v>0</v>
      </c>
      <c r="D58" s="73">
        <f>D56*D57</f>
        <v>0</v>
      </c>
      <c r="E58" s="73">
        <f>E56*E57</f>
        <v>0</v>
      </c>
      <c r="F58" s="73">
        <f>F56*F57</f>
        <v>0</v>
      </c>
      <c r="H58" s="191"/>
      <c r="I58" s="191"/>
    </row>
    <row r="59" spans="1:12" ht="43.5" thickBot="1" x14ac:dyDescent="0.3">
      <c r="A59" s="65"/>
      <c r="B59" s="8"/>
      <c r="C59" s="12"/>
      <c r="E59" s="21" t="s">
        <v>22</v>
      </c>
      <c r="F59" s="22">
        <f>SUM(C58:F58)</f>
        <v>0</v>
      </c>
      <c r="H59" s="189"/>
      <c r="I59" s="189"/>
    </row>
    <row r="60" spans="1:12" ht="16.5" thickBot="1" x14ac:dyDescent="0.3">
      <c r="J60" s="145"/>
      <c r="K60" s="145"/>
      <c r="L60" s="145"/>
    </row>
    <row r="61" spans="1:12" s="8" customFormat="1" ht="16.5" thickBot="1" x14ac:dyDescent="0.3">
      <c r="A61" s="263" t="s">
        <v>95</v>
      </c>
      <c r="B61" s="264"/>
      <c r="C61" s="265"/>
      <c r="J61" s="145"/>
      <c r="K61" s="145"/>
      <c r="L61" s="145"/>
    </row>
    <row r="62" spans="1:12" s="8" customFormat="1" ht="32.25" thickBot="1" x14ac:dyDescent="0.3">
      <c r="A62" s="243" t="s">
        <v>4</v>
      </c>
      <c r="B62" s="245" t="s">
        <v>18</v>
      </c>
      <c r="C62" s="175" t="s">
        <v>96</v>
      </c>
      <c r="J62" s="145"/>
      <c r="K62" s="145"/>
      <c r="L62" s="145"/>
    </row>
    <row r="63" spans="1:12" s="8" customFormat="1" ht="16.5" thickBot="1" x14ac:dyDescent="0.3">
      <c r="A63" s="262"/>
      <c r="B63" s="255"/>
      <c r="C63" s="208">
        <v>7.5</v>
      </c>
      <c r="J63" s="145"/>
      <c r="K63" s="145"/>
      <c r="L63" s="145"/>
    </row>
    <row r="64" spans="1:12" s="8" customFormat="1" ht="78.75" x14ac:dyDescent="0.25">
      <c r="A64" s="54" t="s">
        <v>97</v>
      </c>
      <c r="B64" s="23">
        <v>1</v>
      </c>
      <c r="C64" s="177"/>
      <c r="J64" s="145"/>
      <c r="K64" s="145"/>
      <c r="L64" s="145"/>
    </row>
    <row r="65" spans="1:12" s="8" customFormat="1" ht="47.25" x14ac:dyDescent="0.25">
      <c r="A65" s="9" t="s">
        <v>98</v>
      </c>
      <c r="B65" s="11">
        <v>1</v>
      </c>
      <c r="C65" s="178"/>
      <c r="J65" s="145"/>
      <c r="K65" s="145"/>
      <c r="L65" s="145"/>
    </row>
    <row r="66" spans="1:12" s="8" customFormat="1" ht="78.75" x14ac:dyDescent="0.25">
      <c r="A66" s="9" t="s">
        <v>99</v>
      </c>
      <c r="B66" s="11">
        <v>3</v>
      </c>
      <c r="C66" s="178"/>
      <c r="J66" s="145"/>
      <c r="K66" s="145"/>
      <c r="L66" s="145"/>
    </row>
    <row r="67" spans="1:12" s="8" customFormat="1" ht="31.5" x14ac:dyDescent="0.25">
      <c r="A67" s="9" t="s">
        <v>100</v>
      </c>
      <c r="B67" s="11">
        <v>2</v>
      </c>
      <c r="C67" s="178"/>
      <c r="J67" s="145"/>
      <c r="K67" s="145"/>
      <c r="L67" s="145"/>
    </row>
    <row r="68" spans="1:12" s="8" customFormat="1" ht="31.5" x14ac:dyDescent="0.25">
      <c r="A68" s="9" t="s">
        <v>101</v>
      </c>
      <c r="B68" s="11">
        <v>1</v>
      </c>
      <c r="C68" s="178"/>
      <c r="J68" s="145"/>
      <c r="K68" s="145"/>
      <c r="L68" s="145"/>
    </row>
    <row r="69" spans="1:12" s="8" customFormat="1" ht="31.5" x14ac:dyDescent="0.25">
      <c r="A69" s="9" t="s">
        <v>102</v>
      </c>
      <c r="B69" s="11">
        <v>1</v>
      </c>
      <c r="C69" s="178"/>
      <c r="J69" s="145"/>
      <c r="K69" s="145"/>
      <c r="L69" s="145"/>
    </row>
    <row r="70" spans="1:12" s="8" customFormat="1" ht="47.25" x14ac:dyDescent="0.25">
      <c r="A70" s="9" t="s">
        <v>103</v>
      </c>
      <c r="B70" s="11">
        <v>2</v>
      </c>
      <c r="C70" s="178"/>
      <c r="J70" s="145"/>
      <c r="K70" s="145"/>
      <c r="L70" s="145"/>
    </row>
    <row r="71" spans="1:12" s="8" customFormat="1" ht="31.5" x14ac:dyDescent="0.25">
      <c r="A71" s="9" t="s">
        <v>104</v>
      </c>
      <c r="B71" s="11">
        <v>2</v>
      </c>
      <c r="C71" s="178"/>
      <c r="J71" s="145"/>
      <c r="K71" s="145"/>
      <c r="L71" s="145"/>
    </row>
    <row r="72" spans="1:12" s="8" customFormat="1" ht="31.5" x14ac:dyDescent="0.25">
      <c r="A72" s="9" t="s">
        <v>105</v>
      </c>
      <c r="B72" s="11">
        <v>2</v>
      </c>
      <c r="C72" s="178"/>
      <c r="J72" s="145"/>
      <c r="K72" s="145"/>
      <c r="L72" s="145"/>
    </row>
    <row r="73" spans="1:12" s="8" customFormat="1" ht="48" thickBot="1" x14ac:dyDescent="0.3">
      <c r="A73" s="179" t="s">
        <v>106</v>
      </c>
      <c r="B73" s="33">
        <v>2</v>
      </c>
      <c r="C73" s="180"/>
      <c r="J73" s="145"/>
      <c r="K73" s="145"/>
      <c r="L73" s="145"/>
    </row>
    <row r="74" spans="1:12" s="8" customFormat="1" ht="38.25" x14ac:dyDescent="0.25">
      <c r="B74" s="25" t="s">
        <v>19</v>
      </c>
      <c r="C74" s="177">
        <f>($B$64*C64)+($B$65*C65)+($B$66*C66)+($B$67*C67)+($B$68*C68)+($B$69*C69)+($B$70*C70)+($B$71*C71)+($B$72*C72)+($B$73*C73)</f>
        <v>0</v>
      </c>
      <c r="J74" s="145"/>
      <c r="K74" s="145"/>
      <c r="L74" s="145"/>
    </row>
    <row r="75" spans="1:12" s="8" customFormat="1" ht="15.75" x14ac:dyDescent="0.25">
      <c r="B75" s="26" t="s">
        <v>20</v>
      </c>
      <c r="C75" s="181">
        <v>3</v>
      </c>
      <c r="J75" s="145"/>
      <c r="K75" s="145"/>
      <c r="L75" s="145"/>
    </row>
    <row r="76" spans="1:12" s="8" customFormat="1" ht="26.25" thickBot="1" x14ac:dyDescent="0.3">
      <c r="B76" s="27" t="s">
        <v>21</v>
      </c>
      <c r="C76" s="182">
        <f>C74*C75</f>
        <v>0</v>
      </c>
      <c r="J76" s="145"/>
      <c r="K76" s="145"/>
      <c r="L76" s="145"/>
    </row>
    <row r="77" spans="1:12" ht="16.5" customHeight="1" thickBot="1" x14ac:dyDescent="0.3">
      <c r="J77" s="135"/>
      <c r="K77" s="135"/>
      <c r="L77" s="135"/>
    </row>
    <row r="78" spans="1:12" ht="15.75" x14ac:dyDescent="0.25">
      <c r="B78" s="260" t="s">
        <v>37</v>
      </c>
      <c r="C78" s="261"/>
    </row>
    <row r="79" spans="1:12" ht="45" x14ac:dyDescent="0.25">
      <c r="B79" s="46" t="s">
        <v>34</v>
      </c>
      <c r="C79" s="47">
        <f>(G40+F59+C76)</f>
        <v>0</v>
      </c>
      <c r="G79" s="45"/>
    </row>
    <row r="80" spans="1:12" ht="30" x14ac:dyDescent="0.25">
      <c r="B80" s="46" t="s">
        <v>35</v>
      </c>
      <c r="C80" s="47">
        <f>C79/12</f>
        <v>0</v>
      </c>
      <c r="G80" s="45"/>
    </row>
    <row r="81" spans="2:7" x14ac:dyDescent="0.25">
      <c r="B81" s="46" t="s">
        <v>38</v>
      </c>
      <c r="C81" s="47"/>
      <c r="G81" s="45"/>
    </row>
    <row r="82" spans="2:7" ht="45.75" thickBot="1" x14ac:dyDescent="0.3">
      <c r="B82" s="48" t="s">
        <v>36</v>
      </c>
      <c r="C82" s="28">
        <f>C81+C80</f>
        <v>0</v>
      </c>
      <c r="E82" s="45"/>
      <c r="F82" s="201"/>
      <c r="G82" s="45"/>
    </row>
    <row r="83" spans="2:7" x14ac:dyDescent="0.25">
      <c r="F83" s="201"/>
    </row>
    <row r="84" spans="2:7" x14ac:dyDescent="0.25">
      <c r="F84" s="201"/>
    </row>
    <row r="85" spans="2:7" x14ac:dyDescent="0.25">
      <c r="F85" s="201"/>
    </row>
  </sheetData>
  <mergeCells count="17">
    <mergeCell ref="A3:B3"/>
    <mergeCell ref="A5:B5"/>
    <mergeCell ref="A12:B12"/>
    <mergeCell ref="C24:G24"/>
    <mergeCell ref="A23:G23"/>
    <mergeCell ref="A24:A25"/>
    <mergeCell ref="B24:B25"/>
    <mergeCell ref="D3:E3"/>
    <mergeCell ref="A17:B17"/>
    <mergeCell ref="A44:A45"/>
    <mergeCell ref="B44:B45"/>
    <mergeCell ref="B78:C78"/>
    <mergeCell ref="A43:F43"/>
    <mergeCell ref="C44:F44"/>
    <mergeCell ref="A61:C61"/>
    <mergeCell ref="A62:A63"/>
    <mergeCell ref="B62:B6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0"/>
  <sheetViews>
    <sheetView topLeftCell="A76" workbookViewId="0">
      <selection activeCell="C69" sqref="C69:D78"/>
    </sheetView>
  </sheetViews>
  <sheetFormatPr defaultRowHeight="15" x14ac:dyDescent="0.25"/>
  <cols>
    <col min="1" max="1" width="21.5703125" customWidth="1"/>
    <col min="2" max="2" width="23.28515625" customWidth="1"/>
    <col min="3" max="3" width="17.85546875" customWidth="1"/>
    <col min="4" max="4" width="15.42578125" customWidth="1"/>
    <col min="5" max="5" width="15" customWidth="1"/>
    <col min="6" max="6" width="15.28515625" customWidth="1"/>
    <col min="7" max="7" width="16.7109375" customWidth="1"/>
    <col min="8" max="8" width="16.140625" customWidth="1"/>
    <col min="9" max="9" width="16.28515625" style="8" customWidth="1"/>
    <col min="10" max="10" width="16.5703125" style="8" customWidth="1"/>
  </cols>
  <sheetData>
    <row r="1" spans="1:2" ht="15.75" thickBot="1" x14ac:dyDescent="0.3"/>
    <row r="2" spans="1:2" x14ac:dyDescent="0.25">
      <c r="A2" s="3" t="s">
        <v>0</v>
      </c>
      <c r="B2" s="4" t="s">
        <v>47</v>
      </c>
    </row>
    <row r="3" spans="1:2" x14ac:dyDescent="0.25">
      <c r="A3" s="236" t="s">
        <v>41</v>
      </c>
      <c r="B3" s="237"/>
    </row>
    <row r="4" spans="1:2" ht="15.75" thickBot="1" x14ac:dyDescent="0.3">
      <c r="A4" s="5" t="s">
        <v>3</v>
      </c>
      <c r="B4" s="6" t="s">
        <v>1</v>
      </c>
    </row>
    <row r="5" spans="1:2" ht="15.75" thickBot="1" x14ac:dyDescent="0.3">
      <c r="A5" s="248" t="s">
        <v>2</v>
      </c>
      <c r="B5" s="249"/>
    </row>
    <row r="6" spans="1:2" x14ac:dyDescent="0.25">
      <c r="A6" s="56">
        <v>12000</v>
      </c>
      <c r="B6" s="62">
        <v>9</v>
      </c>
    </row>
    <row r="7" spans="1:2" ht="15.75" thickBot="1" x14ac:dyDescent="0.3">
      <c r="A7" s="60">
        <v>30000</v>
      </c>
      <c r="B7" s="61">
        <v>16</v>
      </c>
    </row>
    <row r="8" spans="1:2" ht="15.75" thickBot="1" x14ac:dyDescent="0.3">
      <c r="A8" s="248" t="s">
        <v>24</v>
      </c>
      <c r="B8" s="249"/>
    </row>
    <row r="9" spans="1:2" x14ac:dyDescent="0.25">
      <c r="A9" s="1">
        <v>9000</v>
      </c>
      <c r="B9" s="2">
        <v>7</v>
      </c>
    </row>
    <row r="10" spans="1:2" x14ac:dyDescent="0.25">
      <c r="A10" s="1">
        <v>12000</v>
      </c>
      <c r="B10" s="2">
        <v>38</v>
      </c>
    </row>
    <row r="11" spans="1:2" x14ac:dyDescent="0.25">
      <c r="A11" s="1">
        <v>18000</v>
      </c>
      <c r="B11" s="2">
        <v>11</v>
      </c>
    </row>
    <row r="12" spans="1:2" x14ac:dyDescent="0.25">
      <c r="A12" s="1">
        <v>22000</v>
      </c>
      <c r="B12" s="2">
        <v>16</v>
      </c>
    </row>
    <row r="13" spans="1:2" x14ac:dyDescent="0.25">
      <c r="A13" s="1">
        <v>24000</v>
      </c>
      <c r="B13" s="2">
        <v>30</v>
      </c>
    </row>
    <row r="14" spans="1:2" x14ac:dyDescent="0.25">
      <c r="A14" s="1">
        <v>29000</v>
      </c>
      <c r="B14" s="2">
        <v>1</v>
      </c>
    </row>
    <row r="15" spans="1:2" x14ac:dyDescent="0.25">
      <c r="A15" s="1">
        <v>30000</v>
      </c>
      <c r="B15" s="2">
        <v>11</v>
      </c>
    </row>
    <row r="16" spans="1:2" ht="15.75" thickBot="1" x14ac:dyDescent="0.3">
      <c r="A16" s="1">
        <v>60000</v>
      </c>
      <c r="B16" s="2">
        <v>1</v>
      </c>
    </row>
    <row r="17" spans="1:4" ht="15.75" thickBot="1" x14ac:dyDescent="0.3">
      <c r="A17" s="248" t="s">
        <v>117</v>
      </c>
      <c r="B17" s="249"/>
    </row>
    <row r="18" spans="1:4" x14ac:dyDescent="0.25">
      <c r="A18" s="1">
        <v>60000</v>
      </c>
      <c r="B18" s="2">
        <v>3</v>
      </c>
    </row>
    <row r="19" spans="1:4" ht="15.75" thickBot="1" x14ac:dyDescent="0.3">
      <c r="A19" s="1">
        <v>90000</v>
      </c>
      <c r="B19" s="2">
        <v>2</v>
      </c>
    </row>
    <row r="20" spans="1:4" ht="15.75" thickBot="1" x14ac:dyDescent="0.3">
      <c r="A20" s="32" t="s">
        <v>26</v>
      </c>
      <c r="B20" s="31">
        <f>SUM(B6:B7,B9:B16,B18:B19)</f>
        <v>145</v>
      </c>
    </row>
    <row r="21" spans="1:4" ht="15.75" thickBot="1" x14ac:dyDescent="0.3">
      <c r="A21" s="58"/>
      <c r="B21" s="59"/>
    </row>
    <row r="24" spans="1:4" ht="15.75" thickBot="1" x14ac:dyDescent="0.3"/>
    <row r="25" spans="1:4" ht="16.5" thickBot="1" x14ac:dyDescent="0.3">
      <c r="A25" s="240" t="s">
        <v>68</v>
      </c>
      <c r="B25" s="241"/>
      <c r="C25" s="241"/>
      <c r="D25" s="242"/>
    </row>
    <row r="26" spans="1:4" ht="16.5" thickBot="1" x14ac:dyDescent="0.3">
      <c r="A26" s="277" t="s">
        <v>4</v>
      </c>
      <c r="B26" s="279" t="s">
        <v>18</v>
      </c>
      <c r="C26" s="233" t="s">
        <v>5</v>
      </c>
      <c r="D26" s="235"/>
    </row>
    <row r="27" spans="1:4" ht="16.5" thickBot="1" x14ac:dyDescent="0.3">
      <c r="A27" s="278"/>
      <c r="B27" s="280"/>
      <c r="C27" s="34">
        <v>9000</v>
      </c>
      <c r="D27" s="36">
        <v>16000</v>
      </c>
    </row>
    <row r="28" spans="1:4" ht="15.75" x14ac:dyDescent="0.25">
      <c r="A28" s="11" t="s">
        <v>6</v>
      </c>
      <c r="B28" s="23">
        <v>1</v>
      </c>
      <c r="C28" s="69"/>
      <c r="D28" s="96"/>
    </row>
    <row r="29" spans="1:4" ht="31.5" x14ac:dyDescent="0.25">
      <c r="A29" s="11" t="s">
        <v>7</v>
      </c>
      <c r="B29" s="11">
        <v>1</v>
      </c>
      <c r="C29" s="69"/>
      <c r="D29" s="96"/>
    </row>
    <row r="30" spans="1:4" ht="47.25" x14ac:dyDescent="0.25">
      <c r="A30" s="11" t="s">
        <v>8</v>
      </c>
      <c r="B30" s="11">
        <v>2</v>
      </c>
      <c r="C30" s="69"/>
      <c r="D30" s="96"/>
    </row>
    <row r="31" spans="1:4" ht="31.5" x14ac:dyDescent="0.25">
      <c r="A31" s="11" t="s">
        <v>9</v>
      </c>
      <c r="B31" s="11">
        <v>1</v>
      </c>
      <c r="C31" s="69"/>
      <c r="D31" s="96"/>
    </row>
    <row r="32" spans="1:4" ht="47.25" x14ac:dyDescent="0.25">
      <c r="A32" s="11" t="s">
        <v>10</v>
      </c>
      <c r="B32" s="11">
        <v>3</v>
      </c>
      <c r="C32" s="69"/>
      <c r="D32" s="96"/>
    </row>
    <row r="33" spans="1:10" ht="63" x14ac:dyDescent="0.25">
      <c r="A33" s="11" t="s">
        <v>11</v>
      </c>
      <c r="B33" s="11">
        <v>2</v>
      </c>
      <c r="C33" s="69"/>
      <c r="D33" s="96"/>
    </row>
    <row r="34" spans="1:10" ht="15.75" x14ac:dyDescent="0.25">
      <c r="A34" s="11" t="s">
        <v>12</v>
      </c>
      <c r="B34" s="11">
        <v>3</v>
      </c>
      <c r="C34" s="69"/>
      <c r="D34" s="96"/>
    </row>
    <row r="35" spans="1:10" ht="31.5" x14ac:dyDescent="0.25">
      <c r="A35" s="11" t="s">
        <v>13</v>
      </c>
      <c r="B35" s="11">
        <v>2</v>
      </c>
      <c r="C35" s="69"/>
      <c r="D35" s="96"/>
    </row>
    <row r="36" spans="1:10" ht="31.5" x14ac:dyDescent="0.25">
      <c r="A36" s="11" t="s">
        <v>14</v>
      </c>
      <c r="B36" s="11">
        <v>1</v>
      </c>
      <c r="C36" s="69"/>
      <c r="D36" s="96"/>
    </row>
    <row r="37" spans="1:10" ht="16.5" thickBot="1" x14ac:dyDescent="0.3">
      <c r="A37" s="33" t="s">
        <v>15</v>
      </c>
      <c r="B37" s="33">
        <v>2</v>
      </c>
      <c r="C37" s="69"/>
      <c r="D37" s="96"/>
    </row>
    <row r="38" spans="1:10" ht="39" thickBot="1" x14ac:dyDescent="0.3">
      <c r="A38" s="8"/>
      <c r="B38" s="25" t="s">
        <v>19</v>
      </c>
      <c r="C38" s="70">
        <f>($B$28*C28)+($B$29*C29)+($B$30*C30)+($B$31*C31)+($B$32*C32)+($B$33*C33)+($B$34*C34)+($B$35*C35)+($B$36*C36)+($B$37*C37)</f>
        <v>0</v>
      </c>
      <c r="D38" s="70">
        <f>($B$28*D28)+($B$29*D29)+($B$30*D30)+($B$31*D31)+($B$32*D32)+($B$33*D33)+($B$34*D34)+($B$35*D35)+($B$36*D36)+($B$37*D37)</f>
        <v>0</v>
      </c>
    </row>
    <row r="39" spans="1:10" ht="15.75" thickBot="1" x14ac:dyDescent="0.3">
      <c r="A39" s="8"/>
      <c r="B39" s="26" t="s">
        <v>20</v>
      </c>
      <c r="C39" s="72">
        <v>9</v>
      </c>
      <c r="D39" s="72">
        <v>16</v>
      </c>
    </row>
    <row r="40" spans="1:10" ht="26.25" thickBot="1" x14ac:dyDescent="0.3">
      <c r="A40" s="8"/>
      <c r="B40" s="27" t="s">
        <v>21</v>
      </c>
      <c r="C40" s="71">
        <f>C39*C38</f>
        <v>0</v>
      </c>
      <c r="D40" s="95">
        <f>D39*D38</f>
        <v>0</v>
      </c>
    </row>
    <row r="41" spans="1:10" ht="43.5" thickBot="1" x14ac:dyDescent="0.3">
      <c r="A41" s="8"/>
      <c r="B41" s="8"/>
      <c r="C41" s="21" t="s">
        <v>22</v>
      </c>
      <c r="D41" s="22">
        <f>SUM(C40:D40)</f>
        <v>0</v>
      </c>
    </row>
    <row r="45" spans="1:10" ht="15.75" thickBot="1" x14ac:dyDescent="0.3">
      <c r="J45"/>
    </row>
    <row r="46" spans="1:10" ht="16.5" thickBot="1" x14ac:dyDescent="0.3">
      <c r="A46" s="240" t="s">
        <v>69</v>
      </c>
      <c r="B46" s="241"/>
      <c r="C46" s="241"/>
      <c r="D46" s="241"/>
      <c r="E46" s="241"/>
      <c r="F46" s="241"/>
      <c r="G46" s="241"/>
      <c r="H46" s="241"/>
      <c r="I46" s="242"/>
      <c r="J46"/>
    </row>
    <row r="47" spans="1:10" ht="16.5" customHeight="1" thickBot="1" x14ac:dyDescent="0.3">
      <c r="A47" s="244" t="s">
        <v>4</v>
      </c>
      <c r="B47" s="254" t="s">
        <v>18</v>
      </c>
      <c r="C47" s="233" t="s">
        <v>5</v>
      </c>
      <c r="D47" s="234"/>
      <c r="E47" s="234"/>
      <c r="F47" s="234"/>
      <c r="G47" s="234"/>
      <c r="H47" s="234"/>
      <c r="I47" s="235"/>
      <c r="J47"/>
    </row>
    <row r="48" spans="1:10" ht="16.5" thickBot="1" x14ac:dyDescent="0.3">
      <c r="A48" s="256"/>
      <c r="B48" s="251"/>
      <c r="C48" s="91">
        <v>9000</v>
      </c>
      <c r="D48" s="35">
        <v>12000</v>
      </c>
      <c r="E48" s="35">
        <v>18000</v>
      </c>
      <c r="F48" s="35">
        <v>22000</v>
      </c>
      <c r="G48" s="35">
        <v>24000</v>
      </c>
      <c r="H48" s="35" t="s">
        <v>57</v>
      </c>
      <c r="I48" s="36">
        <v>60000</v>
      </c>
      <c r="J48"/>
    </row>
    <row r="49" spans="1:10" ht="15.75" x14ac:dyDescent="0.25">
      <c r="A49" s="54" t="s">
        <v>6</v>
      </c>
      <c r="B49" s="50">
        <v>1</v>
      </c>
      <c r="C49" s="68"/>
      <c r="D49" s="68"/>
      <c r="E49" s="68"/>
      <c r="F49" s="68"/>
      <c r="G49" s="68"/>
      <c r="H49" s="97"/>
      <c r="I49" s="66"/>
      <c r="J49"/>
    </row>
    <row r="50" spans="1:10" ht="63" x14ac:dyDescent="0.25">
      <c r="A50" s="9" t="s">
        <v>16</v>
      </c>
      <c r="B50" s="51">
        <v>1</v>
      </c>
      <c r="C50" s="68"/>
      <c r="D50" s="68"/>
      <c r="E50" s="68"/>
      <c r="F50" s="68"/>
      <c r="G50" s="68"/>
      <c r="H50" s="97"/>
      <c r="I50" s="66"/>
      <c r="J50"/>
    </row>
    <row r="51" spans="1:10" ht="47.25" x14ac:dyDescent="0.25">
      <c r="A51" s="9" t="s">
        <v>8</v>
      </c>
      <c r="B51" s="51">
        <v>2</v>
      </c>
      <c r="C51" s="68"/>
      <c r="D51" s="68"/>
      <c r="E51" s="68"/>
      <c r="F51" s="68"/>
      <c r="G51" s="68"/>
      <c r="H51" s="97"/>
      <c r="I51" s="66"/>
      <c r="J51"/>
    </row>
    <row r="52" spans="1:10" ht="31.5" x14ac:dyDescent="0.25">
      <c r="A52" s="9" t="s">
        <v>9</v>
      </c>
      <c r="B52" s="51">
        <v>1</v>
      </c>
      <c r="C52" s="68"/>
      <c r="D52" s="68"/>
      <c r="E52" s="68"/>
      <c r="F52" s="68"/>
      <c r="G52" s="68"/>
      <c r="H52" s="97"/>
      <c r="I52" s="66"/>
      <c r="J52"/>
    </row>
    <row r="53" spans="1:10" ht="47.25" x14ac:dyDescent="0.25">
      <c r="A53" s="9" t="s">
        <v>10</v>
      </c>
      <c r="B53" s="51">
        <v>2</v>
      </c>
      <c r="C53" s="68"/>
      <c r="D53" s="68"/>
      <c r="E53" s="68"/>
      <c r="F53" s="68"/>
      <c r="G53" s="68"/>
      <c r="H53" s="97"/>
      <c r="I53" s="66"/>
      <c r="J53"/>
    </row>
    <row r="54" spans="1:10" ht="63" x14ac:dyDescent="0.25">
      <c r="A54" s="9" t="s">
        <v>11</v>
      </c>
      <c r="B54" s="51">
        <v>2</v>
      </c>
      <c r="C54" s="68"/>
      <c r="D54" s="68"/>
      <c r="E54" s="68"/>
      <c r="F54" s="68"/>
      <c r="G54" s="68"/>
      <c r="H54" s="97"/>
      <c r="I54" s="66"/>
      <c r="J54"/>
    </row>
    <row r="55" spans="1:10" ht="15.75" x14ac:dyDescent="0.25">
      <c r="A55" s="9" t="s">
        <v>12</v>
      </c>
      <c r="B55" s="51">
        <v>3</v>
      </c>
      <c r="C55" s="68"/>
      <c r="D55" s="68"/>
      <c r="E55" s="68"/>
      <c r="F55" s="68"/>
      <c r="G55" s="68"/>
      <c r="H55" s="97"/>
      <c r="I55" s="66"/>
      <c r="J55"/>
    </row>
    <row r="56" spans="1:10" ht="31.5" x14ac:dyDescent="0.25">
      <c r="A56" s="9" t="s">
        <v>13</v>
      </c>
      <c r="B56" s="51">
        <v>2</v>
      </c>
      <c r="C56" s="68"/>
      <c r="D56" s="68"/>
      <c r="E56" s="68"/>
      <c r="F56" s="68"/>
      <c r="G56" s="68"/>
      <c r="H56" s="97"/>
      <c r="I56" s="66"/>
      <c r="J56"/>
    </row>
    <row r="57" spans="1:10" ht="31.5" x14ac:dyDescent="0.25">
      <c r="A57" s="9" t="s">
        <v>14</v>
      </c>
      <c r="B57" s="51">
        <v>1</v>
      </c>
      <c r="C57" s="68"/>
      <c r="D57" s="68"/>
      <c r="E57" s="68"/>
      <c r="F57" s="68"/>
      <c r="G57" s="68"/>
      <c r="H57" s="97"/>
      <c r="I57" s="66"/>
      <c r="J57"/>
    </row>
    <row r="58" spans="1:10" ht="15.75" x14ac:dyDescent="0.25">
      <c r="A58" s="55" t="s">
        <v>17</v>
      </c>
      <c r="B58" s="52">
        <v>2</v>
      </c>
      <c r="C58" s="68"/>
      <c r="D58" s="68"/>
      <c r="E58" s="68"/>
      <c r="F58" s="68"/>
      <c r="G58" s="68"/>
      <c r="H58" s="97"/>
      <c r="I58" s="66"/>
      <c r="J58"/>
    </row>
    <row r="59" spans="1:10" ht="16.5" thickBot="1" x14ac:dyDescent="0.3">
      <c r="A59" s="10" t="s">
        <v>39</v>
      </c>
      <c r="B59" s="53">
        <v>1</v>
      </c>
      <c r="C59" s="68"/>
      <c r="D59" s="68"/>
      <c r="E59" s="68"/>
      <c r="F59" s="68"/>
      <c r="G59" s="68"/>
      <c r="H59" s="97"/>
      <c r="I59" s="66"/>
      <c r="J59"/>
    </row>
    <row r="60" spans="1:10" ht="39" thickBot="1" x14ac:dyDescent="0.3">
      <c r="A60" s="8"/>
      <c r="B60" s="25" t="s">
        <v>19</v>
      </c>
      <c r="C60" s="98">
        <f>($B$49*C49)+($B$50*C50)+($B$51*C51)+($B$52*C52)+($B$53*C53)+($B$54*C54)+($B$55*C55)+($B$56*C56)+($B$57*C57)+($B$58*C58)+($B$59*C59)</f>
        <v>0</v>
      </c>
      <c r="D60" s="98">
        <f t="shared" ref="D60:I60" si="0">($B$49*D49)+($B$50*D50)+($B$51*D51)+($B$52*D52)+($B$53*D53)+($B$54*D54)+($B$55*D55)+($B$56*D56)+($B$57*D57)+($B$58*D58)+($B$59*D59)</f>
        <v>0</v>
      </c>
      <c r="E60" s="98">
        <f t="shared" si="0"/>
        <v>0</v>
      </c>
      <c r="F60" s="98">
        <f t="shared" si="0"/>
        <v>0</v>
      </c>
      <c r="G60" s="98">
        <f t="shared" si="0"/>
        <v>0</v>
      </c>
      <c r="H60" s="98">
        <f t="shared" si="0"/>
        <v>0</v>
      </c>
      <c r="I60" s="99">
        <f t="shared" si="0"/>
        <v>0</v>
      </c>
      <c r="J60"/>
    </row>
    <row r="61" spans="1:10" ht="15.75" thickBot="1" x14ac:dyDescent="0.3">
      <c r="A61" s="8"/>
      <c r="B61" s="26" t="s">
        <v>20</v>
      </c>
      <c r="C61" s="72">
        <v>7</v>
      </c>
      <c r="D61" s="72">
        <v>38</v>
      </c>
      <c r="E61" s="74">
        <v>11</v>
      </c>
      <c r="F61" s="74">
        <v>16</v>
      </c>
      <c r="G61" s="72">
        <v>30</v>
      </c>
      <c r="H61" s="87">
        <v>12</v>
      </c>
      <c r="I61" s="72">
        <v>1</v>
      </c>
      <c r="J61"/>
    </row>
    <row r="62" spans="1:10" ht="26.25" thickBot="1" x14ac:dyDescent="0.3">
      <c r="A62" s="8"/>
      <c r="B62" s="27" t="s">
        <v>21</v>
      </c>
      <c r="C62" s="73">
        <f>C60*C61</f>
        <v>0</v>
      </c>
      <c r="D62" s="73">
        <f>D60*D61</f>
        <v>0</v>
      </c>
      <c r="E62" s="73">
        <f t="shared" ref="E62:I62" si="1">E60*E61</f>
        <v>0</v>
      </c>
      <c r="F62" s="73">
        <f t="shared" si="1"/>
        <v>0</v>
      </c>
      <c r="G62" s="73">
        <f t="shared" si="1"/>
        <v>0</v>
      </c>
      <c r="H62" s="80">
        <f t="shared" si="1"/>
        <v>0</v>
      </c>
      <c r="I62" s="73">
        <f t="shared" si="1"/>
        <v>0</v>
      </c>
      <c r="J62"/>
    </row>
    <row r="63" spans="1:10" ht="47.25" customHeight="1" thickBot="1" x14ac:dyDescent="0.3">
      <c r="A63" s="8"/>
      <c r="B63" s="8"/>
      <c r="C63" s="12"/>
      <c r="D63" s="12"/>
      <c r="E63" s="37"/>
      <c r="H63" s="88" t="s">
        <v>23</v>
      </c>
      <c r="I63" s="89">
        <f>SUM(C62:I62)</f>
        <v>0</v>
      </c>
      <c r="J63"/>
    </row>
    <row r="65" spans="1:10" ht="15.75" thickBot="1" x14ac:dyDescent="0.3"/>
    <row r="66" spans="1:10" ht="16.5" thickBot="1" x14ac:dyDescent="0.3">
      <c r="A66" s="240" t="s">
        <v>70</v>
      </c>
      <c r="B66" s="241"/>
      <c r="C66" s="241"/>
      <c r="D66" s="242"/>
      <c r="E66" s="8"/>
      <c r="I66"/>
      <c r="J66"/>
    </row>
    <row r="67" spans="1:10" ht="16.5" customHeight="1" thickBot="1" x14ac:dyDescent="0.3">
      <c r="A67" s="262" t="s">
        <v>4</v>
      </c>
      <c r="B67" s="254" t="s">
        <v>18</v>
      </c>
      <c r="C67" s="233" t="s">
        <v>5</v>
      </c>
      <c r="D67" s="235"/>
      <c r="E67" s="8"/>
      <c r="I67"/>
      <c r="J67"/>
    </row>
    <row r="68" spans="1:10" ht="16.5" thickBot="1" x14ac:dyDescent="0.3">
      <c r="A68" s="244"/>
      <c r="B68" s="246"/>
      <c r="C68" s="91">
        <v>60000</v>
      </c>
      <c r="D68" s="36">
        <v>90000</v>
      </c>
      <c r="E68" s="8"/>
      <c r="I68"/>
      <c r="J68"/>
    </row>
    <row r="69" spans="1:10" ht="31.5" x14ac:dyDescent="0.25">
      <c r="A69" s="9" t="s">
        <v>28</v>
      </c>
      <c r="B69" s="23">
        <v>2</v>
      </c>
      <c r="C69" s="69"/>
      <c r="D69" s="66"/>
      <c r="E69" s="8"/>
      <c r="I69"/>
      <c r="J69"/>
    </row>
    <row r="70" spans="1:10" ht="31.5" x14ac:dyDescent="0.25">
      <c r="A70" s="9" t="s">
        <v>7</v>
      </c>
      <c r="B70" s="11">
        <v>1</v>
      </c>
      <c r="C70" s="69"/>
      <c r="D70" s="66"/>
      <c r="E70" s="8"/>
      <c r="I70"/>
      <c r="J70"/>
    </row>
    <row r="71" spans="1:10" ht="47.25" x14ac:dyDescent="0.25">
      <c r="A71" s="9" t="s">
        <v>8</v>
      </c>
      <c r="B71" s="11">
        <v>2</v>
      </c>
      <c r="C71" s="69"/>
      <c r="D71" s="66"/>
      <c r="E71" s="8"/>
      <c r="I71"/>
      <c r="J71"/>
    </row>
    <row r="72" spans="1:10" ht="15.75" x14ac:dyDescent="0.25">
      <c r="A72" s="9" t="s">
        <v>29</v>
      </c>
      <c r="B72" s="11">
        <v>1</v>
      </c>
      <c r="C72" s="69"/>
      <c r="D72" s="66"/>
      <c r="E72" s="8"/>
      <c r="I72"/>
      <c r="J72"/>
    </row>
    <row r="73" spans="1:10" ht="47.25" x14ac:dyDescent="0.25">
      <c r="A73" s="9" t="s">
        <v>10</v>
      </c>
      <c r="B73" s="11">
        <v>1</v>
      </c>
      <c r="C73" s="69"/>
      <c r="D73" s="66"/>
      <c r="E73" s="8"/>
      <c r="I73"/>
      <c r="J73"/>
    </row>
    <row r="74" spans="1:10" ht="15.75" x14ac:dyDescent="0.25">
      <c r="A74" s="9" t="s">
        <v>30</v>
      </c>
      <c r="B74" s="11">
        <v>1</v>
      </c>
      <c r="C74" s="69"/>
      <c r="D74" s="66"/>
      <c r="E74" s="8"/>
      <c r="I74"/>
      <c r="J74"/>
    </row>
    <row r="75" spans="1:10" ht="15.75" x14ac:dyDescent="0.25">
      <c r="A75" s="9" t="s">
        <v>12</v>
      </c>
      <c r="B75" s="11">
        <v>1</v>
      </c>
      <c r="C75" s="69"/>
      <c r="D75" s="66"/>
      <c r="E75" s="8"/>
      <c r="I75"/>
      <c r="J75"/>
    </row>
    <row r="76" spans="1:10" ht="15.75" x14ac:dyDescent="0.25">
      <c r="A76" s="9" t="s">
        <v>31</v>
      </c>
      <c r="B76" s="11">
        <v>2</v>
      </c>
      <c r="C76" s="69"/>
      <c r="D76" s="66"/>
      <c r="E76" s="8"/>
      <c r="I76"/>
      <c r="J76"/>
    </row>
    <row r="77" spans="1:10" ht="31.5" x14ac:dyDescent="0.25">
      <c r="A77" s="9" t="s">
        <v>32</v>
      </c>
      <c r="B77" s="11">
        <v>2</v>
      </c>
      <c r="C77" s="69"/>
      <c r="D77" s="66"/>
      <c r="E77" s="8"/>
      <c r="I77"/>
      <c r="J77"/>
    </row>
    <row r="78" spans="1:10" ht="16.5" thickBot="1" x14ac:dyDescent="0.3">
      <c r="A78" s="10" t="s">
        <v>33</v>
      </c>
      <c r="B78" s="33">
        <v>2</v>
      </c>
      <c r="C78" s="150"/>
      <c r="D78" s="66"/>
      <c r="E78" s="8"/>
      <c r="I78"/>
      <c r="J78"/>
    </row>
    <row r="79" spans="1:10" ht="39" thickBot="1" x14ac:dyDescent="0.3">
      <c r="A79" s="93"/>
      <c r="B79" s="25" t="s">
        <v>19</v>
      </c>
      <c r="C79" s="86">
        <f>($B$69*C69)+($B$70*C70)+($B$71*C71)+($B$72*C72)+($B$73*C73)+($B$74*C74)+($B$75*C75)+($B$76*C76)+($B$77*C77)+($B$78*C78)</f>
        <v>0</v>
      </c>
      <c r="D79" s="70">
        <f t="shared" ref="D79" si="2">($B$69*D69)+($B$70*D70)+($B$71*D71)+($B$72*D72)+($B$73*D73)+($B$74*D74)+($B$75*D75)+($B$76*D76)+($B$77*D77)+($B$78*D78)</f>
        <v>0</v>
      </c>
      <c r="E79" s="8"/>
      <c r="I79"/>
      <c r="J79"/>
    </row>
    <row r="80" spans="1:10" ht="15.75" thickBot="1" x14ac:dyDescent="0.3">
      <c r="A80" s="93"/>
      <c r="B80" s="26" t="s">
        <v>20</v>
      </c>
      <c r="C80" s="72">
        <v>3</v>
      </c>
      <c r="D80" s="72">
        <v>2</v>
      </c>
      <c r="E80" s="8"/>
      <c r="I80"/>
      <c r="J80"/>
    </row>
    <row r="81" spans="1:10" ht="26.25" thickBot="1" x14ac:dyDescent="0.3">
      <c r="A81" s="65"/>
      <c r="B81" s="27" t="s">
        <v>21</v>
      </c>
      <c r="C81" s="73">
        <f>C79*C80</f>
        <v>0</v>
      </c>
      <c r="D81" s="73">
        <f>D79*D80</f>
        <v>0</v>
      </c>
      <c r="E81" s="8"/>
      <c r="I81"/>
      <c r="J81"/>
    </row>
    <row r="82" spans="1:10" ht="69" customHeight="1" thickBot="1" x14ac:dyDescent="0.3">
      <c r="A82" s="8"/>
      <c r="B82" s="8"/>
      <c r="C82" s="88" t="s">
        <v>40</v>
      </c>
      <c r="D82" s="70">
        <f>SUM(C81:D81)</f>
        <v>0</v>
      </c>
      <c r="F82" s="8"/>
      <c r="G82" s="8"/>
    </row>
    <row r="85" spans="1:10" ht="15.75" thickBot="1" x14ac:dyDescent="0.3"/>
    <row r="86" spans="1:10" ht="15.75" x14ac:dyDescent="0.25">
      <c r="B86" s="260" t="s">
        <v>37</v>
      </c>
      <c r="C86" s="261"/>
    </row>
    <row r="87" spans="1:10" ht="45" x14ac:dyDescent="0.25">
      <c r="B87" s="46" t="s">
        <v>34</v>
      </c>
      <c r="C87" s="47">
        <f>(D41+I63+D82)</f>
        <v>0</v>
      </c>
    </row>
    <row r="88" spans="1:10" ht="30" x14ac:dyDescent="0.25">
      <c r="B88" s="46" t="s">
        <v>35</v>
      </c>
      <c r="C88" s="47">
        <f>C87/12</f>
        <v>0</v>
      </c>
    </row>
    <row r="89" spans="1:10" x14ac:dyDescent="0.25">
      <c r="B89" s="46" t="s">
        <v>38</v>
      </c>
      <c r="C89" s="47"/>
    </row>
    <row r="90" spans="1:10" ht="45.75" thickBot="1" x14ac:dyDescent="0.3">
      <c r="B90" s="48" t="s">
        <v>36</v>
      </c>
      <c r="C90" s="28">
        <f>C89+C88</f>
        <v>0</v>
      </c>
    </row>
  </sheetData>
  <mergeCells count="17">
    <mergeCell ref="A3:B3"/>
    <mergeCell ref="A5:B5"/>
    <mergeCell ref="A8:B8"/>
    <mergeCell ref="A17:B17"/>
    <mergeCell ref="A25:D25"/>
    <mergeCell ref="A26:A27"/>
    <mergeCell ref="B26:B27"/>
    <mergeCell ref="C26:D26"/>
    <mergeCell ref="A47:A48"/>
    <mergeCell ref="B47:B48"/>
    <mergeCell ref="A46:I46"/>
    <mergeCell ref="C47:I47"/>
    <mergeCell ref="A67:A68"/>
    <mergeCell ref="B67:B68"/>
    <mergeCell ref="B86:C86"/>
    <mergeCell ref="A66:D66"/>
    <mergeCell ref="C67:D6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2"/>
  <sheetViews>
    <sheetView topLeftCell="A52" workbookViewId="0">
      <selection activeCell="C45" sqref="C45:J55"/>
    </sheetView>
  </sheetViews>
  <sheetFormatPr defaultRowHeight="15" x14ac:dyDescent="0.25"/>
  <cols>
    <col min="1" max="1" width="18" customWidth="1"/>
    <col min="2" max="2" width="21.85546875" customWidth="1"/>
    <col min="3" max="3" width="15.5703125" customWidth="1"/>
    <col min="4" max="4" width="14.85546875" customWidth="1"/>
    <col min="5" max="5" width="16" customWidth="1"/>
    <col min="6" max="6" width="16.5703125" customWidth="1"/>
    <col min="7" max="7" width="18" customWidth="1"/>
    <col min="8" max="8" width="15.5703125" customWidth="1"/>
    <col min="9" max="9" width="14.7109375" customWidth="1"/>
    <col min="10" max="10" width="15.28515625" customWidth="1"/>
  </cols>
  <sheetData>
    <row r="1" spans="1:2" ht="15.75" thickBot="1" x14ac:dyDescent="0.3"/>
    <row r="2" spans="1:2" ht="15.75" thickBot="1" x14ac:dyDescent="0.3">
      <c r="A2" s="103" t="s">
        <v>0</v>
      </c>
      <c r="B2" s="104" t="s">
        <v>83</v>
      </c>
    </row>
    <row r="3" spans="1:2" ht="15.75" thickBot="1" x14ac:dyDescent="0.3">
      <c r="A3" s="266" t="s">
        <v>41</v>
      </c>
      <c r="B3" s="267"/>
    </row>
    <row r="4" spans="1:2" ht="15.75" thickBot="1" x14ac:dyDescent="0.3">
      <c r="A4" s="105" t="s">
        <v>3</v>
      </c>
      <c r="B4" s="106" t="s">
        <v>1</v>
      </c>
    </row>
    <row r="5" spans="1:2" ht="15.75" thickBot="1" x14ac:dyDescent="0.3">
      <c r="A5" s="248" t="s">
        <v>2</v>
      </c>
      <c r="B5" s="249"/>
    </row>
    <row r="6" spans="1:2" x14ac:dyDescent="0.25">
      <c r="A6" s="165">
        <v>7000</v>
      </c>
      <c r="B6" s="166">
        <v>1</v>
      </c>
    </row>
    <row r="7" spans="1:2" x14ac:dyDescent="0.25">
      <c r="A7" s="1">
        <v>10000</v>
      </c>
      <c r="B7" s="109">
        <v>1</v>
      </c>
    </row>
    <row r="8" spans="1:2" x14ac:dyDescent="0.25">
      <c r="A8" s="1">
        <v>17500</v>
      </c>
      <c r="B8" s="109">
        <v>1</v>
      </c>
    </row>
    <row r="9" spans="1:2" ht="15.75" thickBot="1" x14ac:dyDescent="0.3">
      <c r="A9" s="60">
        <v>18000</v>
      </c>
      <c r="B9" s="107">
        <v>17</v>
      </c>
    </row>
    <row r="10" spans="1:2" ht="15.75" thickBot="1" x14ac:dyDescent="0.3">
      <c r="A10" s="248" t="s">
        <v>24</v>
      </c>
      <c r="B10" s="249"/>
    </row>
    <row r="11" spans="1:2" x14ac:dyDescent="0.25">
      <c r="A11" s="1">
        <v>7000</v>
      </c>
      <c r="B11" s="2">
        <v>2</v>
      </c>
    </row>
    <row r="12" spans="1:2" x14ac:dyDescent="0.25">
      <c r="A12" s="1">
        <v>9000</v>
      </c>
      <c r="B12" s="2">
        <v>11</v>
      </c>
    </row>
    <row r="13" spans="1:2" x14ac:dyDescent="0.25">
      <c r="A13" s="1">
        <v>12000</v>
      </c>
      <c r="B13" s="2">
        <v>13</v>
      </c>
    </row>
    <row r="14" spans="1:2" x14ac:dyDescent="0.25">
      <c r="A14" s="1">
        <v>18000</v>
      </c>
      <c r="B14" s="2">
        <v>10</v>
      </c>
    </row>
    <row r="15" spans="1:2" x14ac:dyDescent="0.25">
      <c r="A15" s="1">
        <v>24000</v>
      </c>
      <c r="B15" s="2">
        <v>1</v>
      </c>
    </row>
    <row r="16" spans="1:2" x14ac:dyDescent="0.25">
      <c r="A16" s="1">
        <v>30000</v>
      </c>
      <c r="B16" s="2">
        <v>8</v>
      </c>
    </row>
    <row r="17" spans="1:5" x14ac:dyDescent="0.25">
      <c r="A17" s="1">
        <v>36000</v>
      </c>
      <c r="B17" s="2">
        <v>28</v>
      </c>
    </row>
    <row r="18" spans="1:5" ht="15.75" thickBot="1" x14ac:dyDescent="0.3">
      <c r="A18" s="1">
        <v>60000</v>
      </c>
      <c r="B18" s="2">
        <v>2</v>
      </c>
    </row>
    <row r="19" spans="1:5" ht="15.75" thickBot="1" x14ac:dyDescent="0.3">
      <c r="A19" s="32" t="s">
        <v>26</v>
      </c>
      <c r="B19" s="31">
        <f>SUM(B6:B9,B11:B18)</f>
        <v>95</v>
      </c>
    </row>
    <row r="20" spans="1:5" ht="15.75" thickBot="1" x14ac:dyDescent="0.3">
      <c r="A20" s="58"/>
      <c r="B20" s="59"/>
    </row>
    <row r="22" spans="1:5" ht="15.75" thickBot="1" x14ac:dyDescent="0.3"/>
    <row r="23" spans="1:5" ht="16.5" thickBot="1" x14ac:dyDescent="0.3">
      <c r="A23" s="240" t="s">
        <v>88</v>
      </c>
      <c r="B23" s="241"/>
      <c r="C23" s="241"/>
      <c r="D23" s="241"/>
      <c r="E23" s="242"/>
    </row>
    <row r="24" spans="1:5" ht="16.5" thickBot="1" x14ac:dyDescent="0.3">
      <c r="A24" s="252" t="s">
        <v>4</v>
      </c>
      <c r="B24" s="254" t="s">
        <v>18</v>
      </c>
      <c r="C24" s="233" t="s">
        <v>5</v>
      </c>
      <c r="D24" s="234"/>
      <c r="E24" s="235"/>
    </row>
    <row r="25" spans="1:5" ht="16.5" thickBot="1" x14ac:dyDescent="0.3">
      <c r="A25" s="253"/>
      <c r="B25" s="246"/>
      <c r="C25" s="34">
        <v>7000</v>
      </c>
      <c r="D25" s="35">
        <v>10000</v>
      </c>
      <c r="E25" s="36" t="s">
        <v>84</v>
      </c>
    </row>
    <row r="26" spans="1:5" ht="31.5" x14ac:dyDescent="0.25">
      <c r="A26" s="11" t="s">
        <v>6</v>
      </c>
      <c r="B26" s="23">
        <v>1</v>
      </c>
      <c r="C26" s="69"/>
      <c r="D26" s="67"/>
      <c r="E26" s="66"/>
    </row>
    <row r="27" spans="1:5" ht="31.5" x14ac:dyDescent="0.25">
      <c r="A27" s="11" t="s">
        <v>7</v>
      </c>
      <c r="B27" s="11">
        <v>1</v>
      </c>
      <c r="C27" s="69"/>
      <c r="D27" s="67"/>
      <c r="E27" s="66"/>
    </row>
    <row r="28" spans="1:5" ht="47.25" x14ac:dyDescent="0.25">
      <c r="A28" s="11" t="s">
        <v>8</v>
      </c>
      <c r="B28" s="11">
        <v>2</v>
      </c>
      <c r="C28" s="69"/>
      <c r="D28" s="67"/>
      <c r="E28" s="66"/>
    </row>
    <row r="29" spans="1:5" ht="31.5" x14ac:dyDescent="0.25">
      <c r="A29" s="11" t="s">
        <v>9</v>
      </c>
      <c r="B29" s="11">
        <v>1</v>
      </c>
      <c r="C29" s="69"/>
      <c r="D29" s="67"/>
      <c r="E29" s="66"/>
    </row>
    <row r="30" spans="1:5" ht="63" x14ac:dyDescent="0.25">
      <c r="A30" s="11" t="s">
        <v>10</v>
      </c>
      <c r="B30" s="11">
        <v>3</v>
      </c>
      <c r="C30" s="69"/>
      <c r="D30" s="67"/>
      <c r="E30" s="66"/>
    </row>
    <row r="31" spans="1:5" ht="78.75" x14ac:dyDescent="0.25">
      <c r="A31" s="11" t="s">
        <v>11</v>
      </c>
      <c r="B31" s="11">
        <v>2</v>
      </c>
      <c r="C31" s="69"/>
      <c r="D31" s="67"/>
      <c r="E31" s="66"/>
    </row>
    <row r="32" spans="1:5" ht="31.5" x14ac:dyDescent="0.25">
      <c r="A32" s="11" t="s">
        <v>12</v>
      </c>
      <c r="B32" s="11">
        <v>3</v>
      </c>
      <c r="C32" s="69"/>
      <c r="D32" s="67"/>
      <c r="E32" s="66"/>
    </row>
    <row r="33" spans="1:10" ht="31.5" x14ac:dyDescent="0.25">
      <c r="A33" s="11" t="s">
        <v>13</v>
      </c>
      <c r="B33" s="11">
        <v>2</v>
      </c>
      <c r="C33" s="69"/>
      <c r="D33" s="67"/>
      <c r="E33" s="66"/>
    </row>
    <row r="34" spans="1:10" ht="47.25" x14ac:dyDescent="0.25">
      <c r="A34" s="11" t="s">
        <v>14</v>
      </c>
      <c r="B34" s="11">
        <v>1</v>
      </c>
      <c r="C34" s="69"/>
      <c r="D34" s="67"/>
      <c r="E34" s="66"/>
    </row>
    <row r="35" spans="1:10" ht="16.5" thickBot="1" x14ac:dyDescent="0.3">
      <c r="A35" s="33" t="s">
        <v>15</v>
      </c>
      <c r="B35" s="33">
        <v>2</v>
      </c>
      <c r="C35" s="69"/>
      <c r="D35" s="67"/>
      <c r="E35" s="66"/>
    </row>
    <row r="36" spans="1:10" ht="39" thickBot="1" x14ac:dyDescent="0.3">
      <c r="A36" s="8"/>
      <c r="B36" s="25" t="s">
        <v>19</v>
      </c>
      <c r="C36" s="70">
        <f>($B$26*C26)+($B$27*C27)+($B$28*C28)+($B$29*C29)+($B$30*C30)+($B$31*C31)+($B$32*C32)+($B$33*C33)+($B$34*C34)+($B$35*C35)</f>
        <v>0</v>
      </c>
      <c r="D36" s="70">
        <f t="shared" ref="D36:E36" si="0">($B$26*D26)+($B$27*D27)+($B$28*D28)+($B$29*D29)+($B$30*D30)+($B$31*D31)+($B$32*D32)+($B$33*D33)+($B$34*D34)+($B$35*D35)</f>
        <v>0</v>
      </c>
      <c r="E36" s="70">
        <f t="shared" si="0"/>
        <v>0</v>
      </c>
    </row>
    <row r="37" spans="1:10" ht="26.25" thickBot="1" x14ac:dyDescent="0.3">
      <c r="A37" s="8"/>
      <c r="B37" s="26" t="s">
        <v>20</v>
      </c>
      <c r="C37" s="72">
        <v>1</v>
      </c>
      <c r="D37" s="72">
        <v>1</v>
      </c>
      <c r="E37" s="72">
        <v>18</v>
      </c>
    </row>
    <row r="38" spans="1:10" ht="26.25" thickBot="1" x14ac:dyDescent="0.3">
      <c r="A38" s="8"/>
      <c r="B38" s="27" t="s">
        <v>21</v>
      </c>
      <c r="C38" s="71">
        <f>C37*C36</f>
        <v>0</v>
      </c>
      <c r="D38" s="75">
        <f>D37*D36</f>
        <v>0</v>
      </c>
      <c r="E38" s="73">
        <f>E37*E36</f>
        <v>0</v>
      </c>
    </row>
    <row r="39" spans="1:10" ht="43.5" thickBot="1" x14ac:dyDescent="0.3">
      <c r="A39" s="8"/>
      <c r="B39" s="8"/>
      <c r="C39" s="20"/>
      <c r="D39" s="21" t="s">
        <v>22</v>
      </c>
      <c r="E39" s="29">
        <f>SUM(C38:E38)</f>
        <v>0</v>
      </c>
    </row>
    <row r="41" spans="1:10" ht="15.75" thickBot="1" x14ac:dyDescent="0.3"/>
    <row r="42" spans="1:10" ht="16.5" thickBot="1" x14ac:dyDescent="0.3">
      <c r="A42" s="240" t="s">
        <v>89</v>
      </c>
      <c r="B42" s="241"/>
      <c r="C42" s="241"/>
      <c r="D42" s="241"/>
      <c r="E42" s="241"/>
      <c r="F42" s="241"/>
      <c r="G42" s="241"/>
      <c r="H42" s="241"/>
      <c r="I42" s="241"/>
      <c r="J42" s="242"/>
    </row>
    <row r="43" spans="1:10" ht="16.5" thickBot="1" x14ac:dyDescent="0.3">
      <c r="A43" s="244" t="s">
        <v>4</v>
      </c>
      <c r="B43" s="245" t="s">
        <v>18</v>
      </c>
      <c r="C43" s="233" t="s">
        <v>5</v>
      </c>
      <c r="D43" s="234"/>
      <c r="E43" s="234"/>
      <c r="F43" s="234"/>
      <c r="G43" s="234"/>
      <c r="H43" s="234"/>
      <c r="I43" s="234"/>
      <c r="J43" s="235"/>
    </row>
    <row r="44" spans="1:10" ht="16.5" thickBot="1" x14ac:dyDescent="0.3">
      <c r="A44" s="250"/>
      <c r="B44" s="251"/>
      <c r="C44" s="91">
        <v>7000</v>
      </c>
      <c r="D44" s="35">
        <v>9000</v>
      </c>
      <c r="E44" s="35">
        <v>12000</v>
      </c>
      <c r="F44" s="35">
        <v>18000</v>
      </c>
      <c r="G44" s="35">
        <v>24000</v>
      </c>
      <c r="H44" s="94">
        <v>30000</v>
      </c>
      <c r="I44" s="94">
        <v>36000</v>
      </c>
      <c r="J44" s="36">
        <v>60000</v>
      </c>
    </row>
    <row r="45" spans="1:10" ht="31.5" x14ac:dyDescent="0.25">
      <c r="A45" s="54" t="s">
        <v>6</v>
      </c>
      <c r="B45" s="159">
        <v>1</v>
      </c>
      <c r="C45" s="68"/>
      <c r="D45" s="67"/>
      <c r="E45" s="68"/>
      <c r="F45" s="68"/>
      <c r="G45" s="68"/>
      <c r="H45" s="68"/>
      <c r="I45" s="68"/>
      <c r="J45" s="66"/>
    </row>
    <row r="46" spans="1:10" ht="63" x14ac:dyDescent="0.25">
      <c r="A46" s="9" t="s">
        <v>16</v>
      </c>
      <c r="B46" s="51">
        <v>1</v>
      </c>
      <c r="C46" s="68"/>
      <c r="D46" s="67"/>
      <c r="E46" s="68"/>
      <c r="F46" s="68"/>
      <c r="G46" s="68"/>
      <c r="H46" s="68"/>
      <c r="I46" s="68"/>
      <c r="J46" s="66"/>
    </row>
    <row r="47" spans="1:10" ht="47.25" x14ac:dyDescent="0.25">
      <c r="A47" s="9" t="s">
        <v>8</v>
      </c>
      <c r="B47" s="51">
        <v>2</v>
      </c>
      <c r="C47" s="68"/>
      <c r="D47" s="67"/>
      <c r="E47" s="68"/>
      <c r="F47" s="68"/>
      <c r="G47" s="68"/>
      <c r="H47" s="68"/>
      <c r="I47" s="68"/>
      <c r="J47" s="66"/>
    </row>
    <row r="48" spans="1:10" ht="31.5" x14ac:dyDescent="0.25">
      <c r="A48" s="9" t="s">
        <v>9</v>
      </c>
      <c r="B48" s="51">
        <v>1</v>
      </c>
      <c r="C48" s="68"/>
      <c r="D48" s="67"/>
      <c r="E48" s="68"/>
      <c r="F48" s="68"/>
      <c r="G48" s="68"/>
      <c r="H48" s="68"/>
      <c r="I48" s="68"/>
      <c r="J48" s="66"/>
    </row>
    <row r="49" spans="1:10" ht="63" x14ac:dyDescent="0.25">
      <c r="A49" s="9" t="s">
        <v>10</v>
      </c>
      <c r="B49" s="51">
        <v>2</v>
      </c>
      <c r="C49" s="68"/>
      <c r="D49" s="67"/>
      <c r="E49" s="68"/>
      <c r="F49" s="68"/>
      <c r="G49" s="68"/>
      <c r="H49" s="68"/>
      <c r="I49" s="68"/>
      <c r="J49" s="66"/>
    </row>
    <row r="50" spans="1:10" ht="78.75" x14ac:dyDescent="0.25">
      <c r="A50" s="9" t="s">
        <v>11</v>
      </c>
      <c r="B50" s="51">
        <v>2</v>
      </c>
      <c r="C50" s="68"/>
      <c r="D50" s="67"/>
      <c r="E50" s="68"/>
      <c r="F50" s="68"/>
      <c r="G50" s="68"/>
      <c r="H50" s="68"/>
      <c r="I50" s="68"/>
      <c r="J50" s="66"/>
    </row>
    <row r="51" spans="1:10" ht="31.5" x14ac:dyDescent="0.25">
      <c r="A51" s="9" t="s">
        <v>12</v>
      </c>
      <c r="B51" s="51">
        <v>3</v>
      </c>
      <c r="C51" s="68"/>
      <c r="D51" s="67"/>
      <c r="E51" s="68"/>
      <c r="F51" s="68"/>
      <c r="G51" s="68"/>
      <c r="H51" s="68"/>
      <c r="I51" s="68"/>
      <c r="J51" s="66"/>
    </row>
    <row r="52" spans="1:10" ht="31.5" x14ac:dyDescent="0.25">
      <c r="A52" s="9" t="s">
        <v>13</v>
      </c>
      <c r="B52" s="51">
        <v>2</v>
      </c>
      <c r="C52" s="68"/>
      <c r="D52" s="67"/>
      <c r="E52" s="68"/>
      <c r="F52" s="68"/>
      <c r="G52" s="68"/>
      <c r="H52" s="68"/>
      <c r="I52" s="68"/>
      <c r="J52" s="66"/>
    </row>
    <row r="53" spans="1:10" ht="47.25" x14ac:dyDescent="0.25">
      <c r="A53" s="9" t="s">
        <v>14</v>
      </c>
      <c r="B53" s="51">
        <v>1</v>
      </c>
      <c r="C53" s="68"/>
      <c r="D53" s="67"/>
      <c r="E53" s="68"/>
      <c r="F53" s="68"/>
      <c r="G53" s="68"/>
      <c r="H53" s="68"/>
      <c r="I53" s="68"/>
      <c r="J53" s="66"/>
    </row>
    <row r="54" spans="1:10" ht="15.75" x14ac:dyDescent="0.25">
      <c r="A54" s="55" t="s">
        <v>17</v>
      </c>
      <c r="B54" s="52">
        <v>2</v>
      </c>
      <c r="C54" s="68"/>
      <c r="D54" s="67"/>
      <c r="E54" s="68"/>
      <c r="F54" s="68"/>
      <c r="G54" s="68"/>
      <c r="H54" s="68"/>
      <c r="I54" s="68"/>
      <c r="J54" s="66"/>
    </row>
    <row r="55" spans="1:10" ht="16.5" thickBot="1" x14ac:dyDescent="0.3">
      <c r="A55" s="10" t="s">
        <v>39</v>
      </c>
      <c r="B55" s="53">
        <v>1</v>
      </c>
      <c r="C55" s="68"/>
      <c r="D55" s="67"/>
      <c r="E55" s="68"/>
      <c r="F55" s="68"/>
      <c r="G55" s="68"/>
      <c r="H55" s="68"/>
      <c r="I55" s="68"/>
      <c r="J55" s="66"/>
    </row>
    <row r="56" spans="1:10" ht="39" thickBot="1" x14ac:dyDescent="0.3">
      <c r="A56" s="8"/>
      <c r="B56" s="25" t="s">
        <v>19</v>
      </c>
      <c r="C56" s="70">
        <f>($B$45*C45)+($B$46*C46)+($B$47*C47)+($B$48*C48)+($B$49*C49)+($B$50*C50)+($B$51*C51)+($B$52*C52)+($B$53*C53)+($B$54*C54)+($B$55*C55)</f>
        <v>0</v>
      </c>
      <c r="D56" s="70">
        <f t="shared" ref="D56:J56" si="1">($B$45*D45)+($B$46*D46)+($B$47*D47)+($B$48*D48)+($B$49*D49)+($B$50*D50)+($B$51*D51)+($B$52*D52)+($B$53*D53)+($B$54*D54)+($B$55*D55)</f>
        <v>0</v>
      </c>
      <c r="E56" s="70">
        <f t="shared" si="1"/>
        <v>0</v>
      </c>
      <c r="F56" s="70">
        <f t="shared" si="1"/>
        <v>0</v>
      </c>
      <c r="G56" s="70">
        <f t="shared" si="1"/>
        <v>0</v>
      </c>
      <c r="H56" s="70">
        <f t="shared" si="1"/>
        <v>0</v>
      </c>
      <c r="I56" s="70">
        <f t="shared" si="1"/>
        <v>0</v>
      </c>
      <c r="J56" s="70">
        <f t="shared" si="1"/>
        <v>0</v>
      </c>
    </row>
    <row r="57" spans="1:10" ht="26.25" thickBot="1" x14ac:dyDescent="0.3">
      <c r="A57" s="8"/>
      <c r="B57" s="26" t="s">
        <v>20</v>
      </c>
      <c r="C57" s="72">
        <v>2</v>
      </c>
      <c r="D57" s="72">
        <v>11</v>
      </c>
      <c r="E57" s="74">
        <v>13</v>
      </c>
      <c r="F57" s="74">
        <v>10</v>
      </c>
      <c r="G57" s="72">
        <v>1</v>
      </c>
      <c r="H57" s="72">
        <v>8</v>
      </c>
      <c r="I57" s="72">
        <v>28</v>
      </c>
      <c r="J57" s="72">
        <v>2</v>
      </c>
    </row>
    <row r="58" spans="1:10" ht="26.25" thickBot="1" x14ac:dyDescent="0.3">
      <c r="A58" s="8"/>
      <c r="B58" s="27" t="s">
        <v>21</v>
      </c>
      <c r="C58" s="73">
        <f>C56*C57</f>
        <v>0</v>
      </c>
      <c r="D58" s="73">
        <f>D56*D57</f>
        <v>0</v>
      </c>
      <c r="E58" s="73">
        <f t="shared" ref="E58:J58" si="2">E56*E57</f>
        <v>0</v>
      </c>
      <c r="F58" s="73">
        <f t="shared" si="2"/>
        <v>0</v>
      </c>
      <c r="G58" s="73">
        <f t="shared" si="2"/>
        <v>0</v>
      </c>
      <c r="H58" s="73">
        <f t="shared" si="2"/>
        <v>0</v>
      </c>
      <c r="I58" s="73">
        <f t="shared" si="2"/>
        <v>0</v>
      </c>
      <c r="J58" s="73">
        <f t="shared" si="2"/>
        <v>0</v>
      </c>
    </row>
    <row r="59" spans="1:10" ht="43.5" thickBot="1" x14ac:dyDescent="0.3">
      <c r="A59" s="8"/>
      <c r="B59" s="8"/>
      <c r="C59" s="12"/>
      <c r="D59" s="12"/>
      <c r="E59" s="37"/>
      <c r="F59" s="8"/>
      <c r="G59" s="8"/>
      <c r="H59" s="117"/>
      <c r="I59" s="21" t="s">
        <v>23</v>
      </c>
      <c r="J59" s="29">
        <f>SUM(C58:J58)</f>
        <v>0</v>
      </c>
    </row>
    <row r="61" spans="1:10" ht="15.75" thickBot="1" x14ac:dyDescent="0.3"/>
    <row r="62" spans="1:10" ht="15.75" x14ac:dyDescent="0.25">
      <c r="B62" s="260" t="s">
        <v>37</v>
      </c>
      <c r="C62" s="261"/>
    </row>
    <row r="63" spans="1:10" ht="45" x14ac:dyDescent="0.25">
      <c r="B63" s="46" t="s">
        <v>34</v>
      </c>
      <c r="C63" s="47">
        <f>(E39+J59)</f>
        <v>0</v>
      </c>
    </row>
    <row r="64" spans="1:10" ht="30" x14ac:dyDescent="0.25">
      <c r="B64" s="46" t="s">
        <v>35</v>
      </c>
      <c r="C64" s="47">
        <f>C63/12</f>
        <v>0</v>
      </c>
    </row>
    <row r="65" spans="2:3" x14ac:dyDescent="0.25">
      <c r="B65" s="46" t="s">
        <v>38</v>
      </c>
      <c r="C65" s="47"/>
    </row>
    <row r="66" spans="2:3" ht="45.75" thickBot="1" x14ac:dyDescent="0.3">
      <c r="B66" s="48" t="s">
        <v>36</v>
      </c>
      <c r="C66" s="28">
        <f>C65+C64</f>
        <v>0</v>
      </c>
    </row>
    <row r="82" ht="18" customHeight="1" x14ac:dyDescent="0.25"/>
  </sheetData>
  <mergeCells count="12">
    <mergeCell ref="B62:C62"/>
    <mergeCell ref="A42:J42"/>
    <mergeCell ref="A43:A44"/>
    <mergeCell ref="B43:B44"/>
    <mergeCell ref="C43:J43"/>
    <mergeCell ref="A24:A25"/>
    <mergeCell ref="B24:B25"/>
    <mergeCell ref="C24:E24"/>
    <mergeCell ref="A3:B3"/>
    <mergeCell ref="A5:B5"/>
    <mergeCell ref="A10:B10"/>
    <mergeCell ref="A23:E2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3"/>
  <sheetViews>
    <sheetView topLeftCell="A4" workbookViewId="0">
      <selection activeCell="C81" sqref="C81:E90"/>
    </sheetView>
  </sheetViews>
  <sheetFormatPr defaultRowHeight="15" x14ac:dyDescent="0.25"/>
  <cols>
    <col min="1" max="1" width="18.85546875" customWidth="1"/>
    <col min="2" max="2" width="20.140625" customWidth="1"/>
    <col min="3" max="3" width="17.7109375" customWidth="1"/>
    <col min="4" max="4" width="18.140625" customWidth="1"/>
    <col min="5" max="5" width="16.7109375" customWidth="1"/>
    <col min="6" max="6" width="16.7109375" style="8" customWidth="1"/>
    <col min="7" max="7" width="14.5703125" customWidth="1"/>
    <col min="8" max="9" width="14.5703125" style="8" customWidth="1"/>
    <col min="10" max="10" width="20.7109375" customWidth="1"/>
  </cols>
  <sheetData>
    <row r="1" spans="1:7" ht="15.75" thickBot="1" x14ac:dyDescent="0.3"/>
    <row r="2" spans="1:7" ht="15.75" thickBot="1" x14ac:dyDescent="0.3">
      <c r="A2" s="103" t="s">
        <v>0</v>
      </c>
      <c r="B2" s="104" t="s">
        <v>51</v>
      </c>
    </row>
    <row r="3" spans="1:7" ht="15.75" thickBot="1" x14ac:dyDescent="0.3">
      <c r="A3" s="266" t="s">
        <v>41</v>
      </c>
      <c r="B3" s="267"/>
    </row>
    <row r="4" spans="1:7" ht="15.75" thickBot="1" x14ac:dyDescent="0.3">
      <c r="A4" s="105" t="s">
        <v>3</v>
      </c>
      <c r="B4" s="106" t="s">
        <v>1</v>
      </c>
    </row>
    <row r="5" spans="1:7" ht="15.75" thickBot="1" x14ac:dyDescent="0.3">
      <c r="A5" s="248" t="s">
        <v>2</v>
      </c>
      <c r="B5" s="249"/>
    </row>
    <row r="6" spans="1:7" x14ac:dyDescent="0.25">
      <c r="A6" s="111">
        <v>7500</v>
      </c>
      <c r="B6" s="62">
        <v>4</v>
      </c>
    </row>
    <row r="7" spans="1:7" x14ac:dyDescent="0.25">
      <c r="A7" s="111">
        <v>10000</v>
      </c>
      <c r="B7" s="62">
        <v>7</v>
      </c>
    </row>
    <row r="8" spans="1:7" x14ac:dyDescent="0.25">
      <c r="A8" s="111">
        <v>12000</v>
      </c>
      <c r="B8" s="62">
        <v>7</v>
      </c>
    </row>
    <row r="9" spans="1:7" x14ac:dyDescent="0.25">
      <c r="A9" s="111">
        <v>17500</v>
      </c>
      <c r="B9" s="62">
        <v>2</v>
      </c>
    </row>
    <row r="10" spans="1:7" x14ac:dyDescent="0.25">
      <c r="A10" s="111">
        <v>18000</v>
      </c>
      <c r="B10" s="62">
        <v>8</v>
      </c>
      <c r="G10" s="8"/>
    </row>
    <row r="11" spans="1:7" x14ac:dyDescent="0.25">
      <c r="A11" s="108">
        <v>21000</v>
      </c>
      <c r="B11" s="109">
        <v>5</v>
      </c>
      <c r="G11" s="8"/>
    </row>
    <row r="12" spans="1:7" x14ac:dyDescent="0.25">
      <c r="A12" s="108">
        <v>30000</v>
      </c>
      <c r="B12" s="109">
        <v>2</v>
      </c>
    </row>
    <row r="13" spans="1:7" ht="15.75" thickBot="1" x14ac:dyDescent="0.3">
      <c r="A13" s="110"/>
      <c r="B13" s="107"/>
    </row>
    <row r="14" spans="1:7" ht="15.75" thickBot="1" x14ac:dyDescent="0.3">
      <c r="A14" s="248" t="s">
        <v>24</v>
      </c>
      <c r="B14" s="249"/>
    </row>
    <row r="15" spans="1:7" x14ac:dyDescent="0.25">
      <c r="A15" s="1">
        <v>9000</v>
      </c>
      <c r="B15" s="2">
        <v>6</v>
      </c>
    </row>
    <row r="16" spans="1:7" x14ac:dyDescent="0.25">
      <c r="A16" s="1">
        <v>12000</v>
      </c>
      <c r="B16" s="2">
        <v>44</v>
      </c>
    </row>
    <row r="17" spans="1:2" x14ac:dyDescent="0.25">
      <c r="A17" s="1">
        <v>18000</v>
      </c>
      <c r="B17" s="2">
        <v>16</v>
      </c>
    </row>
    <row r="18" spans="1:2" x14ac:dyDescent="0.25">
      <c r="A18" s="1">
        <v>18500</v>
      </c>
      <c r="B18" s="2">
        <v>1</v>
      </c>
    </row>
    <row r="19" spans="1:2" x14ac:dyDescent="0.25">
      <c r="A19" s="1">
        <v>22000</v>
      </c>
      <c r="B19" s="2">
        <v>20</v>
      </c>
    </row>
    <row r="20" spans="1:2" x14ac:dyDescent="0.25">
      <c r="A20" s="1">
        <v>24000</v>
      </c>
      <c r="B20" s="2">
        <v>2</v>
      </c>
    </row>
    <row r="21" spans="1:2" x14ac:dyDescent="0.25">
      <c r="A21" s="1">
        <v>30000</v>
      </c>
      <c r="B21" s="2">
        <v>5</v>
      </c>
    </row>
    <row r="22" spans="1:2" x14ac:dyDescent="0.25">
      <c r="A22" s="1">
        <v>48000</v>
      </c>
      <c r="B22" s="2">
        <v>15</v>
      </c>
    </row>
    <row r="23" spans="1:2" x14ac:dyDescent="0.25">
      <c r="A23" s="1">
        <v>55000</v>
      </c>
      <c r="B23" s="2">
        <v>1</v>
      </c>
    </row>
    <row r="24" spans="1:2" x14ac:dyDescent="0.25">
      <c r="A24" s="1">
        <v>58000</v>
      </c>
      <c r="B24" s="2">
        <v>4</v>
      </c>
    </row>
    <row r="25" spans="1:2" ht="15.75" thickBot="1" x14ac:dyDescent="0.3">
      <c r="A25" s="1">
        <v>60000</v>
      </c>
      <c r="B25" s="2">
        <v>3</v>
      </c>
    </row>
    <row r="26" spans="1:2" ht="15.75" thickBot="1" x14ac:dyDescent="0.3">
      <c r="A26" s="248" t="s">
        <v>111</v>
      </c>
      <c r="B26" s="249"/>
    </row>
    <row r="27" spans="1:2" x14ac:dyDescent="0.25">
      <c r="A27" s="173">
        <v>48000</v>
      </c>
      <c r="B27" s="174">
        <v>2</v>
      </c>
    </row>
    <row r="28" spans="1:2" x14ac:dyDescent="0.25">
      <c r="A28" s="1">
        <v>58000</v>
      </c>
      <c r="B28" s="2">
        <v>2</v>
      </c>
    </row>
    <row r="29" spans="1:2" ht="15.75" thickBot="1" x14ac:dyDescent="0.3">
      <c r="A29" s="167">
        <v>180000</v>
      </c>
      <c r="B29" s="172">
        <v>1</v>
      </c>
    </row>
    <row r="30" spans="1:2" ht="15.75" thickBot="1" x14ac:dyDescent="0.3">
      <c r="A30" s="32" t="s">
        <v>26</v>
      </c>
      <c r="B30" s="31">
        <f>SUM(B6:B13,B15:B25,B27:B29)</f>
        <v>157</v>
      </c>
    </row>
    <row r="31" spans="1:2" ht="15.75" thickBot="1" x14ac:dyDescent="0.3">
      <c r="A31" s="58"/>
      <c r="B31" s="59"/>
    </row>
    <row r="34" spans="1:9" ht="15.75" thickBot="1" x14ac:dyDescent="0.3"/>
    <row r="35" spans="1:9" ht="16.5" thickBot="1" x14ac:dyDescent="0.3">
      <c r="A35" s="240" t="s">
        <v>79</v>
      </c>
      <c r="B35" s="241"/>
      <c r="C35" s="241"/>
      <c r="D35" s="241"/>
      <c r="E35" s="241"/>
      <c r="F35" s="241"/>
      <c r="G35" s="242"/>
      <c r="H35" s="198"/>
      <c r="I35" s="198"/>
    </row>
    <row r="36" spans="1:9" ht="16.5" thickBot="1" x14ac:dyDescent="0.3">
      <c r="A36" s="277" t="s">
        <v>4</v>
      </c>
      <c r="B36" s="279" t="s">
        <v>18</v>
      </c>
      <c r="C36" s="233" t="s">
        <v>5</v>
      </c>
      <c r="D36" s="234"/>
      <c r="E36" s="234"/>
      <c r="F36" s="234"/>
      <c r="G36" s="235"/>
      <c r="H36" s="199"/>
      <c r="I36" s="199"/>
    </row>
    <row r="37" spans="1:9" ht="16.5" thickBot="1" x14ac:dyDescent="0.3">
      <c r="A37" s="281"/>
      <c r="B37" s="280"/>
      <c r="C37" s="34">
        <v>7500</v>
      </c>
      <c r="D37" s="35" t="s">
        <v>55</v>
      </c>
      <c r="E37" s="35" t="s">
        <v>84</v>
      </c>
      <c r="F37" s="94">
        <v>21000</v>
      </c>
      <c r="G37" s="36">
        <v>30000</v>
      </c>
      <c r="H37" s="118"/>
      <c r="I37" s="118"/>
    </row>
    <row r="38" spans="1:9" ht="31.5" x14ac:dyDescent="0.25">
      <c r="A38" s="127" t="s">
        <v>6</v>
      </c>
      <c r="B38" s="127">
        <v>1</v>
      </c>
      <c r="C38" s="114"/>
      <c r="D38" s="68"/>
      <c r="E38" s="68"/>
      <c r="F38" s="97"/>
      <c r="G38" s="66"/>
      <c r="H38" s="119"/>
      <c r="I38" s="119"/>
    </row>
    <row r="39" spans="1:9" ht="31.5" x14ac:dyDescent="0.25">
      <c r="A39" s="11" t="s">
        <v>7</v>
      </c>
      <c r="B39" s="11">
        <v>1</v>
      </c>
      <c r="C39" s="114"/>
      <c r="D39" s="68"/>
      <c r="E39" s="68"/>
      <c r="F39" s="97"/>
      <c r="G39" s="66"/>
      <c r="H39" s="119"/>
      <c r="I39" s="119"/>
    </row>
    <row r="40" spans="1:9" ht="47.25" x14ac:dyDescent="0.25">
      <c r="A40" s="11" t="s">
        <v>8</v>
      </c>
      <c r="B40" s="11">
        <v>2</v>
      </c>
      <c r="C40" s="114"/>
      <c r="D40" s="68"/>
      <c r="E40" s="68"/>
      <c r="F40" s="97"/>
      <c r="G40" s="66"/>
      <c r="H40" s="119"/>
      <c r="I40" s="119"/>
    </row>
    <row r="41" spans="1:9" ht="31.5" x14ac:dyDescent="0.25">
      <c r="A41" s="11" t="s">
        <v>9</v>
      </c>
      <c r="B41" s="11">
        <v>1</v>
      </c>
      <c r="C41" s="114"/>
      <c r="D41" s="68"/>
      <c r="E41" s="68"/>
      <c r="F41" s="97"/>
      <c r="G41" s="66"/>
      <c r="H41" s="119"/>
      <c r="I41" s="119"/>
    </row>
    <row r="42" spans="1:9" ht="47.25" x14ac:dyDescent="0.25">
      <c r="A42" s="11" t="s">
        <v>10</v>
      </c>
      <c r="B42" s="11">
        <v>3</v>
      </c>
      <c r="C42" s="114"/>
      <c r="D42" s="68"/>
      <c r="E42" s="68"/>
      <c r="F42" s="97"/>
      <c r="G42" s="66"/>
      <c r="H42" s="119"/>
      <c r="I42" s="119"/>
    </row>
    <row r="43" spans="1:9" ht="78.75" x14ac:dyDescent="0.25">
      <c r="A43" s="11" t="s">
        <v>11</v>
      </c>
      <c r="B43" s="11">
        <v>2</v>
      </c>
      <c r="C43" s="114"/>
      <c r="D43" s="68"/>
      <c r="E43" s="68"/>
      <c r="F43" s="97"/>
      <c r="G43" s="66"/>
      <c r="H43" s="119"/>
      <c r="I43" s="119"/>
    </row>
    <row r="44" spans="1:9" ht="31.5" x14ac:dyDescent="0.25">
      <c r="A44" s="11" t="s">
        <v>12</v>
      </c>
      <c r="B44" s="11">
        <v>3</v>
      </c>
      <c r="C44" s="114"/>
      <c r="D44" s="68"/>
      <c r="E44" s="68"/>
      <c r="F44" s="97"/>
      <c r="G44" s="66"/>
      <c r="H44" s="119"/>
      <c r="I44" s="119"/>
    </row>
    <row r="45" spans="1:9" ht="31.5" x14ac:dyDescent="0.25">
      <c r="A45" s="11" t="s">
        <v>13</v>
      </c>
      <c r="B45" s="11">
        <v>2</v>
      </c>
      <c r="C45" s="114"/>
      <c r="D45" s="68"/>
      <c r="E45" s="68"/>
      <c r="F45" s="97"/>
      <c r="G45" s="66"/>
      <c r="H45" s="119"/>
      <c r="I45" s="119"/>
    </row>
    <row r="46" spans="1:9" ht="47.25" x14ac:dyDescent="0.25">
      <c r="A46" s="11" t="s">
        <v>14</v>
      </c>
      <c r="B46" s="11">
        <v>1</v>
      </c>
      <c r="C46" s="114"/>
      <c r="D46" s="68"/>
      <c r="E46" s="68"/>
      <c r="F46" s="97"/>
      <c r="G46" s="66"/>
      <c r="H46" s="119"/>
      <c r="I46" s="119"/>
    </row>
    <row r="47" spans="1:9" ht="16.5" thickBot="1" x14ac:dyDescent="0.3">
      <c r="A47" s="33" t="s">
        <v>15</v>
      </c>
      <c r="B47" s="33">
        <v>2</v>
      </c>
      <c r="C47" s="114"/>
      <c r="D47" s="68"/>
      <c r="E47" s="68"/>
      <c r="F47" s="97"/>
      <c r="G47" s="66"/>
      <c r="H47" s="119"/>
      <c r="I47" s="119"/>
    </row>
    <row r="48" spans="1:9" ht="39" thickBot="1" x14ac:dyDescent="0.3">
      <c r="A48" s="8"/>
      <c r="B48" s="25" t="s">
        <v>19</v>
      </c>
      <c r="C48" s="70">
        <f>($B$38*C38)+($B$39*C39)+($B$40*C40)+($B$41*C41)+($B$42*C42)+($B$43*C43)+($B$44*C44)+($B$45*C45)+($B$46*C46)+($B$47*C47)</f>
        <v>0</v>
      </c>
      <c r="D48" s="70">
        <f t="shared" ref="D48:G48" si="0">($B$38*D38)+($B$39*D39)+($B$40*D40)+($B$41*D41)+($B$42*D42)+($B$43*D43)+($B$44*D44)+($B$45*D45)+($B$46*D46)+($B$47*D47)</f>
        <v>0</v>
      </c>
      <c r="E48" s="70">
        <f t="shared" si="0"/>
        <v>0</v>
      </c>
      <c r="F48" s="70">
        <f t="shared" si="0"/>
        <v>0</v>
      </c>
      <c r="G48" s="70">
        <f t="shared" si="0"/>
        <v>0</v>
      </c>
      <c r="H48" s="119"/>
      <c r="I48" s="119"/>
    </row>
    <row r="49" spans="1:10" ht="26.25" thickBot="1" x14ac:dyDescent="0.3">
      <c r="A49" s="8"/>
      <c r="B49" s="26" t="s">
        <v>20</v>
      </c>
      <c r="C49" s="72">
        <v>4</v>
      </c>
      <c r="D49" s="72">
        <v>14</v>
      </c>
      <c r="E49" s="72">
        <v>10</v>
      </c>
      <c r="F49" s="72">
        <v>5</v>
      </c>
      <c r="G49" s="72">
        <v>2</v>
      </c>
      <c r="H49" s="120"/>
      <c r="I49" s="120"/>
    </row>
    <row r="50" spans="1:10" ht="26.25" thickBot="1" x14ac:dyDescent="0.3">
      <c r="A50" s="8"/>
      <c r="B50" s="27" t="s">
        <v>21</v>
      </c>
      <c r="C50" s="71">
        <f>C49*C48</f>
        <v>0</v>
      </c>
      <c r="D50" s="71">
        <f t="shared" ref="D50:G50" si="1">D49*D48</f>
        <v>0</v>
      </c>
      <c r="E50" s="71">
        <f t="shared" si="1"/>
        <v>0</v>
      </c>
      <c r="F50" s="71">
        <f t="shared" si="1"/>
        <v>0</v>
      </c>
      <c r="G50" s="73">
        <f t="shared" si="1"/>
        <v>0</v>
      </c>
      <c r="H50" s="121"/>
      <c r="I50" s="121"/>
    </row>
    <row r="51" spans="1:10" ht="43.5" thickBot="1" x14ac:dyDescent="0.3">
      <c r="A51" s="8"/>
      <c r="B51" s="8"/>
      <c r="C51" s="8"/>
      <c r="F51" s="88" t="s">
        <v>22</v>
      </c>
      <c r="G51" s="131">
        <f>SUM(C50:G50)</f>
        <v>0</v>
      </c>
      <c r="H51" s="117"/>
      <c r="I51" s="117"/>
    </row>
    <row r="56" spans="1:10" ht="15.75" thickBot="1" x14ac:dyDescent="0.3"/>
    <row r="57" spans="1:10" ht="16.5" thickBot="1" x14ac:dyDescent="0.3">
      <c r="A57" s="240" t="s">
        <v>114</v>
      </c>
      <c r="B57" s="241"/>
      <c r="C57" s="241"/>
      <c r="D57" s="241"/>
      <c r="E57" s="241"/>
      <c r="F57" s="241"/>
      <c r="G57" s="241"/>
      <c r="H57" s="241"/>
      <c r="I57" s="241"/>
      <c r="J57" s="242"/>
    </row>
    <row r="58" spans="1:10" ht="16.5" thickBot="1" x14ac:dyDescent="0.3">
      <c r="A58" s="244" t="s">
        <v>4</v>
      </c>
      <c r="B58" s="254" t="s">
        <v>18</v>
      </c>
      <c r="C58" s="233" t="s">
        <v>5</v>
      </c>
      <c r="D58" s="234"/>
      <c r="E58" s="234"/>
      <c r="F58" s="234"/>
      <c r="G58" s="234"/>
      <c r="H58" s="234"/>
      <c r="I58" s="234"/>
      <c r="J58" s="235"/>
    </row>
    <row r="59" spans="1:10" ht="27.75" customHeight="1" thickBot="1" x14ac:dyDescent="0.3">
      <c r="A59" s="256"/>
      <c r="B59" s="251"/>
      <c r="C59" s="91">
        <v>9000</v>
      </c>
      <c r="D59" s="35">
        <v>12000</v>
      </c>
      <c r="E59" s="35" t="s">
        <v>112</v>
      </c>
      <c r="F59" s="35">
        <v>22000</v>
      </c>
      <c r="G59" s="35">
        <v>24000</v>
      </c>
      <c r="H59" s="94">
        <v>30000</v>
      </c>
      <c r="I59" s="94">
        <v>48000</v>
      </c>
      <c r="J59" s="36" t="s">
        <v>113</v>
      </c>
    </row>
    <row r="60" spans="1:10" ht="31.5" x14ac:dyDescent="0.25">
      <c r="A60" s="54" t="s">
        <v>6</v>
      </c>
      <c r="B60" s="50">
        <v>1</v>
      </c>
      <c r="C60" s="68"/>
      <c r="D60" s="68"/>
      <c r="E60" s="68"/>
      <c r="F60" s="68"/>
      <c r="G60" s="68"/>
      <c r="H60" s="97"/>
      <c r="I60" s="97"/>
      <c r="J60" s="66"/>
    </row>
    <row r="61" spans="1:10" ht="63" x14ac:dyDescent="0.25">
      <c r="A61" s="9" t="s">
        <v>16</v>
      </c>
      <c r="B61" s="51">
        <v>1</v>
      </c>
      <c r="C61" s="68"/>
      <c r="D61" s="68"/>
      <c r="E61" s="68"/>
      <c r="F61" s="68"/>
      <c r="G61" s="68"/>
      <c r="H61" s="97"/>
      <c r="I61" s="97"/>
      <c r="J61" s="66"/>
    </row>
    <row r="62" spans="1:10" ht="47.25" x14ac:dyDescent="0.25">
      <c r="A62" s="9" t="s">
        <v>8</v>
      </c>
      <c r="B62" s="51">
        <v>2</v>
      </c>
      <c r="C62" s="68"/>
      <c r="D62" s="68"/>
      <c r="E62" s="68"/>
      <c r="F62" s="68"/>
      <c r="G62" s="68"/>
      <c r="H62" s="97"/>
      <c r="I62" s="97"/>
      <c r="J62" s="66"/>
    </row>
    <row r="63" spans="1:10" ht="31.5" x14ac:dyDescent="0.25">
      <c r="A63" s="9" t="s">
        <v>9</v>
      </c>
      <c r="B63" s="51">
        <v>1</v>
      </c>
      <c r="C63" s="68"/>
      <c r="D63" s="68"/>
      <c r="E63" s="68"/>
      <c r="F63" s="68"/>
      <c r="G63" s="68"/>
      <c r="H63" s="97"/>
      <c r="I63" s="97"/>
      <c r="J63" s="66"/>
    </row>
    <row r="64" spans="1:10" ht="47.25" x14ac:dyDescent="0.25">
      <c r="A64" s="9" t="s">
        <v>10</v>
      </c>
      <c r="B64" s="51">
        <v>2</v>
      </c>
      <c r="C64" s="68"/>
      <c r="D64" s="68"/>
      <c r="E64" s="68"/>
      <c r="F64" s="68"/>
      <c r="G64" s="68"/>
      <c r="H64" s="97"/>
      <c r="I64" s="97"/>
      <c r="J64" s="66"/>
    </row>
    <row r="65" spans="1:10" ht="78.75" x14ac:dyDescent="0.25">
      <c r="A65" s="9" t="s">
        <v>11</v>
      </c>
      <c r="B65" s="51">
        <v>2</v>
      </c>
      <c r="C65" s="68"/>
      <c r="D65" s="68"/>
      <c r="E65" s="68"/>
      <c r="F65" s="68"/>
      <c r="G65" s="68"/>
      <c r="H65" s="97"/>
      <c r="I65" s="97"/>
      <c r="J65" s="66"/>
    </row>
    <row r="66" spans="1:10" ht="31.5" x14ac:dyDescent="0.25">
      <c r="A66" s="9" t="s">
        <v>12</v>
      </c>
      <c r="B66" s="51">
        <v>3</v>
      </c>
      <c r="C66" s="68"/>
      <c r="D66" s="68"/>
      <c r="E66" s="68"/>
      <c r="F66" s="68"/>
      <c r="G66" s="68"/>
      <c r="H66" s="97"/>
      <c r="I66" s="97"/>
      <c r="J66" s="66"/>
    </row>
    <row r="67" spans="1:10" ht="31.5" x14ac:dyDescent="0.25">
      <c r="A67" s="9" t="s">
        <v>13</v>
      </c>
      <c r="B67" s="51">
        <v>2</v>
      </c>
      <c r="C67" s="68"/>
      <c r="D67" s="68"/>
      <c r="E67" s="68"/>
      <c r="F67" s="68"/>
      <c r="G67" s="68"/>
      <c r="H67" s="97"/>
      <c r="I67" s="97"/>
      <c r="J67" s="66"/>
    </row>
    <row r="68" spans="1:10" ht="47.25" x14ac:dyDescent="0.25">
      <c r="A68" s="9" t="s">
        <v>14</v>
      </c>
      <c r="B68" s="51">
        <v>1</v>
      </c>
      <c r="C68" s="68"/>
      <c r="D68" s="68"/>
      <c r="E68" s="68"/>
      <c r="F68" s="68"/>
      <c r="G68" s="68"/>
      <c r="H68" s="97"/>
      <c r="I68" s="97"/>
      <c r="J68" s="66"/>
    </row>
    <row r="69" spans="1:10" ht="15.75" x14ac:dyDescent="0.25">
      <c r="A69" s="55" t="s">
        <v>17</v>
      </c>
      <c r="B69" s="52">
        <v>2</v>
      </c>
      <c r="C69" s="68"/>
      <c r="D69" s="68"/>
      <c r="E69" s="68"/>
      <c r="F69" s="68"/>
      <c r="G69" s="68"/>
      <c r="H69" s="97"/>
      <c r="I69" s="97"/>
      <c r="J69" s="66"/>
    </row>
    <row r="70" spans="1:10" ht="16.5" thickBot="1" x14ac:dyDescent="0.3">
      <c r="A70" s="10" t="s">
        <v>39</v>
      </c>
      <c r="B70" s="53">
        <v>1</v>
      </c>
      <c r="C70" s="68"/>
      <c r="D70" s="68"/>
      <c r="E70" s="68"/>
      <c r="F70" s="68"/>
      <c r="G70" s="68"/>
      <c r="H70" s="97"/>
      <c r="I70" s="97"/>
      <c r="J70" s="66"/>
    </row>
    <row r="71" spans="1:10" ht="39" thickBot="1" x14ac:dyDescent="0.3">
      <c r="A71" s="8"/>
      <c r="B71" s="128" t="s">
        <v>19</v>
      </c>
      <c r="C71" s="98">
        <f>($B$60*C60)+($B$61*C61)+($B$62*C62)+($B$63*C63)+($B$64*C64)+($B$65*C65)+($B$66*C66)+($B$67*C67)+($B$68*C68)+($B$69*C69)+($B$70*C70)</f>
        <v>0</v>
      </c>
      <c r="D71" s="98">
        <f t="shared" ref="D71:J71" si="2">($B$60*D60)+($B$61*D61)+($B$62*D62)+($B$63*D63)+($B$64*D64)+($B$65*D65)+($B$66*D66)+($B$67*D67)+($B$68*D68)+($B$69*D69)+($B$70*D70)</f>
        <v>0</v>
      </c>
      <c r="E71" s="98">
        <f t="shared" si="2"/>
        <v>0</v>
      </c>
      <c r="F71" s="98">
        <f t="shared" si="2"/>
        <v>0</v>
      </c>
      <c r="G71" s="98">
        <f t="shared" si="2"/>
        <v>0</v>
      </c>
      <c r="H71" s="98">
        <f t="shared" si="2"/>
        <v>0</v>
      </c>
      <c r="I71" s="98">
        <f t="shared" si="2"/>
        <v>0</v>
      </c>
      <c r="J71" s="115">
        <f t="shared" si="2"/>
        <v>0</v>
      </c>
    </row>
    <row r="72" spans="1:10" ht="26.25" thickBot="1" x14ac:dyDescent="0.3">
      <c r="A72" s="8"/>
      <c r="B72" s="129" t="s">
        <v>20</v>
      </c>
      <c r="C72" s="72">
        <v>6</v>
      </c>
      <c r="D72" s="72">
        <v>44</v>
      </c>
      <c r="E72" s="74">
        <v>17</v>
      </c>
      <c r="F72" s="74">
        <v>20</v>
      </c>
      <c r="G72" s="74">
        <v>2</v>
      </c>
      <c r="H72" s="74">
        <v>5</v>
      </c>
      <c r="I72" s="74">
        <v>15</v>
      </c>
      <c r="J72" s="74">
        <v>8</v>
      </c>
    </row>
    <row r="73" spans="1:10" ht="26.25" thickBot="1" x14ac:dyDescent="0.3">
      <c r="A73" s="8"/>
      <c r="B73" s="130" t="s">
        <v>21</v>
      </c>
      <c r="C73" s="73">
        <f>C71*C72</f>
        <v>0</v>
      </c>
      <c r="D73" s="73">
        <f t="shared" ref="D73:J73" si="3">D71*D72</f>
        <v>0</v>
      </c>
      <c r="E73" s="73">
        <f t="shared" si="3"/>
        <v>0</v>
      </c>
      <c r="F73" s="73">
        <f t="shared" si="3"/>
        <v>0</v>
      </c>
      <c r="G73" s="73">
        <f t="shared" si="3"/>
        <v>0</v>
      </c>
      <c r="H73" s="73">
        <f t="shared" si="3"/>
        <v>0</v>
      </c>
      <c r="I73" s="73">
        <f t="shared" si="3"/>
        <v>0</v>
      </c>
      <c r="J73" s="73">
        <f t="shared" si="3"/>
        <v>0</v>
      </c>
    </row>
    <row r="74" spans="1:10" ht="43.5" thickBot="1" x14ac:dyDescent="0.3">
      <c r="A74" s="8"/>
      <c r="B74" s="8"/>
      <c r="C74" s="12"/>
      <c r="I74" s="88" t="s">
        <v>23</v>
      </c>
      <c r="J74" s="131">
        <f>SUM(C73:J73)</f>
        <v>0</v>
      </c>
    </row>
    <row r="77" spans="1:10" ht="15.75" thickBot="1" x14ac:dyDescent="0.3">
      <c r="F77" s="189"/>
    </row>
    <row r="78" spans="1:10" ht="16.5" thickBot="1" x14ac:dyDescent="0.3">
      <c r="A78" s="240" t="s">
        <v>77</v>
      </c>
      <c r="B78" s="241"/>
      <c r="C78" s="241"/>
      <c r="D78" s="241"/>
      <c r="E78" s="242"/>
      <c r="F78" s="188"/>
    </row>
    <row r="79" spans="1:10" ht="15.75" customHeight="1" thickBot="1" x14ac:dyDescent="0.3">
      <c r="A79" s="243" t="s">
        <v>4</v>
      </c>
      <c r="B79" s="245" t="s">
        <v>18</v>
      </c>
      <c r="C79" s="233" t="s">
        <v>5</v>
      </c>
      <c r="D79" s="234"/>
      <c r="E79" s="235"/>
      <c r="F79" s="186"/>
    </row>
    <row r="80" spans="1:10" ht="16.5" thickBot="1" x14ac:dyDescent="0.3">
      <c r="A80" s="244"/>
      <c r="B80" s="246"/>
      <c r="C80" s="176">
        <v>48000</v>
      </c>
      <c r="D80" s="176">
        <v>58000</v>
      </c>
      <c r="E80" s="176">
        <v>180000</v>
      </c>
      <c r="F80" s="202"/>
    </row>
    <row r="81" spans="1:7" ht="31.5" x14ac:dyDescent="0.25">
      <c r="A81" s="9" t="s">
        <v>28</v>
      </c>
      <c r="B81" s="23">
        <v>2</v>
      </c>
      <c r="C81" s="68"/>
      <c r="D81" s="157"/>
      <c r="E81" s="204"/>
      <c r="F81" s="189"/>
      <c r="G81" s="201"/>
    </row>
    <row r="82" spans="1:7" ht="31.5" x14ac:dyDescent="0.25">
      <c r="A82" s="9" t="s">
        <v>7</v>
      </c>
      <c r="B82" s="11">
        <v>1</v>
      </c>
      <c r="C82" s="13"/>
      <c r="D82" s="157"/>
      <c r="E82" s="204"/>
      <c r="F82" s="189"/>
      <c r="G82" s="201"/>
    </row>
    <row r="83" spans="1:7" ht="47.25" x14ac:dyDescent="0.25">
      <c r="A83" s="9" t="s">
        <v>8</v>
      </c>
      <c r="B83" s="11">
        <v>2</v>
      </c>
      <c r="C83" s="13"/>
      <c r="D83" s="157"/>
      <c r="E83" s="204"/>
      <c r="F83" s="189"/>
      <c r="G83" s="201"/>
    </row>
    <row r="84" spans="1:7" ht="15.75" x14ac:dyDescent="0.25">
      <c r="A84" s="9" t="s">
        <v>29</v>
      </c>
      <c r="B84" s="11">
        <v>1</v>
      </c>
      <c r="C84" s="13"/>
      <c r="D84" s="157"/>
      <c r="E84" s="204"/>
      <c r="F84" s="189"/>
      <c r="G84" s="201"/>
    </row>
    <row r="85" spans="1:7" ht="47.25" x14ac:dyDescent="0.25">
      <c r="A85" s="9" t="s">
        <v>10</v>
      </c>
      <c r="B85" s="11">
        <v>1</v>
      </c>
      <c r="C85" s="13"/>
      <c r="D85" s="157"/>
      <c r="E85" s="204"/>
      <c r="F85" s="189"/>
      <c r="G85" s="201"/>
    </row>
    <row r="86" spans="1:7" ht="15.75" x14ac:dyDescent="0.25">
      <c r="A86" s="9" t="s">
        <v>30</v>
      </c>
      <c r="B86" s="11">
        <v>1</v>
      </c>
      <c r="C86" s="13"/>
      <c r="D86" s="157"/>
      <c r="E86" s="204"/>
      <c r="F86" s="189"/>
      <c r="G86" s="201"/>
    </row>
    <row r="87" spans="1:7" ht="31.5" x14ac:dyDescent="0.25">
      <c r="A87" s="9" t="s">
        <v>12</v>
      </c>
      <c r="B87" s="11">
        <v>1</v>
      </c>
      <c r="C87" s="13"/>
      <c r="D87" s="157"/>
      <c r="E87" s="204"/>
      <c r="F87" s="189"/>
      <c r="G87" s="201"/>
    </row>
    <row r="88" spans="1:7" ht="15.75" x14ac:dyDescent="0.25">
      <c r="A88" s="9" t="s">
        <v>31</v>
      </c>
      <c r="B88" s="11">
        <v>2</v>
      </c>
      <c r="C88" s="13"/>
      <c r="D88" s="157"/>
      <c r="E88" s="204"/>
      <c r="F88" s="189"/>
      <c r="G88" s="201"/>
    </row>
    <row r="89" spans="1:7" ht="31.5" x14ac:dyDescent="0.25">
      <c r="A89" s="9" t="s">
        <v>32</v>
      </c>
      <c r="B89" s="11">
        <v>2</v>
      </c>
      <c r="C89" s="13"/>
      <c r="D89" s="157"/>
      <c r="E89" s="204"/>
      <c r="F89" s="189"/>
      <c r="G89" s="201"/>
    </row>
    <row r="90" spans="1:7" ht="16.5" thickBot="1" x14ac:dyDescent="0.3">
      <c r="A90" s="10" t="s">
        <v>33</v>
      </c>
      <c r="B90" s="33">
        <v>2</v>
      </c>
      <c r="C90" s="40"/>
      <c r="D90" s="205"/>
      <c r="E90" s="204"/>
      <c r="F90" s="189"/>
      <c r="G90" s="201"/>
    </row>
    <row r="91" spans="1:7" ht="39" thickBot="1" x14ac:dyDescent="0.3">
      <c r="A91" s="93"/>
      <c r="B91" s="25" t="s">
        <v>19</v>
      </c>
      <c r="C91" s="70">
        <f>($B$81*C81)+($B$82*C82)+($B$83*C83)+($B$84*C84)+($B$85*C85)+($B$86*C86)+($B$87*C87)+($B$88*C88)+($B$89*C89)+($B$90*C90)</f>
        <v>0</v>
      </c>
      <c r="D91" s="70">
        <f t="shared" ref="D91:E91" si="4">($B$81*D81)+($B$82*D82)+($B$83*D83)+($B$84*D84)+($B$85*D85)+($B$86*D86)+($B$87*D87)+($B$88*D88)+($B$89*D89)+($B$90*D90)</f>
        <v>0</v>
      </c>
      <c r="E91" s="70">
        <f t="shared" si="4"/>
        <v>0</v>
      </c>
      <c r="F91" s="42"/>
    </row>
    <row r="92" spans="1:7" ht="26.25" thickBot="1" x14ac:dyDescent="0.3">
      <c r="A92" s="93"/>
      <c r="B92" s="194" t="s">
        <v>20</v>
      </c>
      <c r="C92" s="195">
        <v>2</v>
      </c>
      <c r="D92" s="200">
        <v>2</v>
      </c>
      <c r="E92" s="200">
        <v>1</v>
      </c>
      <c r="F92" s="203"/>
    </row>
    <row r="93" spans="1:7" ht="26.25" thickBot="1" x14ac:dyDescent="0.3">
      <c r="A93" s="65"/>
      <c r="B93" s="184" t="s">
        <v>21</v>
      </c>
      <c r="C93" s="73">
        <f>C91*C92</f>
        <v>0</v>
      </c>
      <c r="D93" s="73">
        <f t="shared" ref="D93:E93" si="5">D91*D92</f>
        <v>0</v>
      </c>
      <c r="E93" s="73">
        <f t="shared" si="5"/>
        <v>0</v>
      </c>
      <c r="F93" s="191"/>
    </row>
    <row r="94" spans="1:7" ht="43.5" thickBot="1" x14ac:dyDescent="0.3">
      <c r="D94" s="88" t="s">
        <v>23</v>
      </c>
      <c r="E94" s="131">
        <f>SUM(C93:E93)</f>
        <v>0</v>
      </c>
      <c r="F94" s="189"/>
    </row>
    <row r="98" spans="2:3" ht="15.75" thickBot="1" x14ac:dyDescent="0.3"/>
    <row r="99" spans="2:3" ht="15.75" x14ac:dyDescent="0.25">
      <c r="B99" s="260" t="s">
        <v>37</v>
      </c>
      <c r="C99" s="261"/>
    </row>
    <row r="100" spans="2:3" ht="45" x14ac:dyDescent="0.25">
      <c r="B100" s="46" t="s">
        <v>34</v>
      </c>
      <c r="C100" s="47">
        <f>(G51+J74+E94)</f>
        <v>0</v>
      </c>
    </row>
    <row r="101" spans="2:3" ht="45" x14ac:dyDescent="0.25">
      <c r="B101" s="46" t="s">
        <v>35</v>
      </c>
      <c r="C101" s="47">
        <f>C100/12</f>
        <v>0</v>
      </c>
    </row>
    <row r="102" spans="2:3" x14ac:dyDescent="0.25">
      <c r="B102" s="46" t="s">
        <v>38</v>
      </c>
      <c r="C102" s="47"/>
    </row>
    <row r="103" spans="2:3" ht="60.75" thickBot="1" x14ac:dyDescent="0.3">
      <c r="B103" s="48" t="s">
        <v>36</v>
      </c>
      <c r="C103" s="28">
        <f>C102+C101</f>
        <v>0</v>
      </c>
    </row>
  </sheetData>
  <mergeCells count="17">
    <mergeCell ref="B99:C99"/>
    <mergeCell ref="A57:J57"/>
    <mergeCell ref="A58:A59"/>
    <mergeCell ref="B58:B59"/>
    <mergeCell ref="C58:J58"/>
    <mergeCell ref="A79:A80"/>
    <mergeCell ref="B79:B80"/>
    <mergeCell ref="A3:B3"/>
    <mergeCell ref="A5:B5"/>
    <mergeCell ref="A14:B14"/>
    <mergeCell ref="A26:B26"/>
    <mergeCell ref="A35:G35"/>
    <mergeCell ref="A36:A37"/>
    <mergeCell ref="B36:B37"/>
    <mergeCell ref="C36:G36"/>
    <mergeCell ref="A78:E78"/>
    <mergeCell ref="C79:E7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2"/>
  <sheetViews>
    <sheetView topLeftCell="A70" workbookViewId="0">
      <selection activeCell="G82" sqref="G82"/>
    </sheetView>
  </sheetViews>
  <sheetFormatPr defaultRowHeight="15" x14ac:dyDescent="0.25"/>
  <cols>
    <col min="1" max="1" width="32.7109375" customWidth="1"/>
    <col min="2" max="2" width="24.42578125" customWidth="1"/>
    <col min="3" max="3" width="17.85546875" customWidth="1"/>
    <col min="4" max="4" width="16.140625" customWidth="1"/>
    <col min="5" max="5" width="17.5703125" customWidth="1"/>
    <col min="6" max="6" width="14.7109375" style="148" customWidth="1"/>
    <col min="7" max="7" width="16" style="149" customWidth="1"/>
    <col min="8" max="8" width="22.42578125" customWidth="1"/>
    <col min="9" max="9" width="15.140625" customWidth="1"/>
    <col min="10" max="10" width="18.85546875" customWidth="1"/>
  </cols>
  <sheetData>
    <row r="1" spans="1:7" ht="15.75" thickBot="1" x14ac:dyDescent="0.3"/>
    <row r="2" spans="1:7" x14ac:dyDescent="0.25">
      <c r="A2" s="3" t="s">
        <v>0</v>
      </c>
      <c r="B2" s="4" t="s">
        <v>43</v>
      </c>
      <c r="D2" s="148"/>
      <c r="E2" s="149"/>
      <c r="F2"/>
      <c r="G2"/>
    </row>
    <row r="3" spans="1:7" x14ac:dyDescent="0.25">
      <c r="A3" s="236" t="s">
        <v>41</v>
      </c>
      <c r="B3" s="237"/>
      <c r="D3" s="148"/>
      <c r="E3" s="149"/>
      <c r="F3"/>
      <c r="G3"/>
    </row>
    <row r="4" spans="1:7" ht="15.75" thickBot="1" x14ac:dyDescent="0.3">
      <c r="A4" s="5" t="s">
        <v>3</v>
      </c>
      <c r="B4" s="6" t="s">
        <v>1</v>
      </c>
      <c r="D4" s="148"/>
      <c r="E4" s="149"/>
      <c r="F4"/>
      <c r="G4"/>
    </row>
    <row r="5" spans="1:7" ht="15.75" thickBot="1" x14ac:dyDescent="0.3">
      <c r="A5" s="248" t="s">
        <v>2</v>
      </c>
      <c r="B5" s="249"/>
      <c r="D5" s="148"/>
      <c r="E5" s="149"/>
      <c r="F5"/>
      <c r="G5"/>
    </row>
    <row r="6" spans="1:7" x14ac:dyDescent="0.25">
      <c r="A6" s="56">
        <v>7500</v>
      </c>
      <c r="B6" s="62">
        <v>5</v>
      </c>
    </row>
    <row r="7" spans="1:7" x14ac:dyDescent="0.25">
      <c r="A7" s="1">
        <v>10000</v>
      </c>
      <c r="B7" s="57">
        <v>15</v>
      </c>
    </row>
    <row r="8" spans="1:7" x14ac:dyDescent="0.25">
      <c r="A8" s="1">
        <v>12000</v>
      </c>
      <c r="B8" s="2">
        <v>6</v>
      </c>
    </row>
    <row r="9" spans="1:7" x14ac:dyDescent="0.25">
      <c r="A9" s="1">
        <v>18000</v>
      </c>
      <c r="B9" s="2">
        <v>1</v>
      </c>
    </row>
    <row r="10" spans="1:7" x14ac:dyDescent="0.25">
      <c r="A10" s="1">
        <v>21000</v>
      </c>
      <c r="B10" s="2">
        <v>1</v>
      </c>
    </row>
    <row r="11" spans="1:7" x14ac:dyDescent="0.25">
      <c r="A11" s="1">
        <v>27000</v>
      </c>
      <c r="B11" s="2">
        <v>22</v>
      </c>
    </row>
    <row r="12" spans="1:7" ht="15.75" thickBot="1" x14ac:dyDescent="0.3">
      <c r="A12" s="60">
        <v>30000</v>
      </c>
      <c r="B12" s="61">
        <v>4</v>
      </c>
    </row>
    <row r="13" spans="1:7" ht="15.75" thickBot="1" x14ac:dyDescent="0.3">
      <c r="A13" s="248" t="s">
        <v>24</v>
      </c>
      <c r="B13" s="249"/>
    </row>
    <row r="14" spans="1:7" x14ac:dyDescent="0.25">
      <c r="A14" s="1">
        <v>9000</v>
      </c>
      <c r="B14" s="2">
        <v>7</v>
      </c>
    </row>
    <row r="15" spans="1:7" x14ac:dyDescent="0.25">
      <c r="A15" s="1">
        <v>12000</v>
      </c>
      <c r="B15" s="2">
        <v>1</v>
      </c>
    </row>
    <row r="16" spans="1:7" x14ac:dyDescent="0.25">
      <c r="A16" s="1">
        <v>27000</v>
      </c>
      <c r="B16" s="2">
        <v>1</v>
      </c>
    </row>
    <row r="17" spans="1:7" x14ac:dyDescent="0.25">
      <c r="A17" s="1">
        <v>30000</v>
      </c>
      <c r="B17" s="2">
        <v>7</v>
      </c>
    </row>
    <row r="18" spans="1:7" x14ac:dyDescent="0.25">
      <c r="A18" s="1">
        <v>48000</v>
      </c>
      <c r="B18" s="2">
        <v>3</v>
      </c>
    </row>
    <row r="19" spans="1:7" ht="15.75" thickBot="1" x14ac:dyDescent="0.3">
      <c r="A19" s="1">
        <v>60000</v>
      </c>
      <c r="B19" s="2">
        <v>2</v>
      </c>
    </row>
    <row r="20" spans="1:7" s="8" customFormat="1" ht="15.75" thickBot="1" x14ac:dyDescent="0.3">
      <c r="A20" s="248" t="s">
        <v>117</v>
      </c>
      <c r="B20" s="249"/>
      <c r="F20" s="148"/>
      <c r="G20" s="149"/>
    </row>
    <row r="21" spans="1:7" s="8" customFormat="1" x14ac:dyDescent="0.25">
      <c r="A21" s="1">
        <v>90000</v>
      </c>
      <c r="B21" s="2">
        <v>1</v>
      </c>
      <c r="F21" s="148"/>
      <c r="G21" s="149"/>
    </row>
    <row r="22" spans="1:7" s="8" customFormat="1" ht="15.75" thickBot="1" x14ac:dyDescent="0.3">
      <c r="A22" s="1">
        <v>120000</v>
      </c>
      <c r="B22" s="2">
        <v>1</v>
      </c>
      <c r="F22" s="148"/>
      <c r="G22" s="149"/>
    </row>
    <row r="23" spans="1:7" ht="15.75" thickBot="1" x14ac:dyDescent="0.3">
      <c r="A23" s="32" t="s">
        <v>26</v>
      </c>
      <c r="B23" s="31">
        <f>SUM(B6:B12,B14:B19,B21:B22)</f>
        <v>77</v>
      </c>
    </row>
    <row r="24" spans="1:7" ht="15.75" thickBot="1" x14ac:dyDescent="0.3">
      <c r="A24" s="58"/>
      <c r="B24" s="59"/>
    </row>
    <row r="27" spans="1:7" ht="15.75" thickBot="1" x14ac:dyDescent="0.3"/>
    <row r="28" spans="1:7" ht="16.5" thickBot="1" x14ac:dyDescent="0.3">
      <c r="A28" s="240" t="s">
        <v>130</v>
      </c>
      <c r="B28" s="241"/>
      <c r="C28" s="241"/>
      <c r="D28" s="241"/>
      <c r="E28" s="241"/>
      <c r="F28" s="241"/>
      <c r="G28" s="242"/>
    </row>
    <row r="29" spans="1:7" ht="23.25" customHeight="1" thickBot="1" x14ac:dyDescent="0.3">
      <c r="A29" s="244" t="s">
        <v>4</v>
      </c>
      <c r="B29" s="254" t="s">
        <v>18</v>
      </c>
      <c r="C29" s="233" t="s">
        <v>5</v>
      </c>
      <c r="D29" s="234"/>
      <c r="E29" s="234"/>
      <c r="F29" s="234"/>
      <c r="G29" s="235"/>
    </row>
    <row r="30" spans="1:7" ht="16.5" customHeight="1" thickBot="1" x14ac:dyDescent="0.3">
      <c r="A30" s="282"/>
      <c r="B30" s="246"/>
      <c r="C30" s="82">
        <v>7500</v>
      </c>
      <c r="D30" s="83" t="s">
        <v>55</v>
      </c>
      <c r="E30" s="83">
        <v>18000</v>
      </c>
      <c r="F30" s="82">
        <v>21000</v>
      </c>
      <c r="G30" s="84" t="s">
        <v>53</v>
      </c>
    </row>
    <row r="31" spans="1:7" ht="15.75" x14ac:dyDescent="0.25">
      <c r="A31" s="9" t="s">
        <v>6</v>
      </c>
      <c r="B31" s="23">
        <v>1</v>
      </c>
      <c r="C31" s="69"/>
      <c r="D31" s="67"/>
      <c r="E31" s="68"/>
      <c r="F31" s="68"/>
      <c r="G31" s="66"/>
    </row>
    <row r="32" spans="1:7" ht="15.75" x14ac:dyDescent="0.25">
      <c r="A32" s="9" t="s">
        <v>7</v>
      </c>
      <c r="B32" s="11">
        <v>1</v>
      </c>
      <c r="C32" s="38"/>
      <c r="D32" s="63"/>
      <c r="E32" s="13"/>
      <c r="F32" s="13"/>
      <c r="G32" s="14"/>
    </row>
    <row r="33" spans="1:7" ht="31.5" x14ac:dyDescent="0.25">
      <c r="A33" s="9" t="s">
        <v>8</v>
      </c>
      <c r="B33" s="11">
        <v>2</v>
      </c>
      <c r="C33" s="38"/>
      <c r="D33" s="63"/>
      <c r="E33" s="13"/>
      <c r="F33" s="13"/>
      <c r="G33" s="14"/>
    </row>
    <row r="34" spans="1:7" ht="15.75" x14ac:dyDescent="0.25">
      <c r="A34" s="9" t="s">
        <v>9</v>
      </c>
      <c r="B34" s="11">
        <v>1</v>
      </c>
      <c r="C34" s="38"/>
      <c r="D34" s="63"/>
      <c r="E34" s="13"/>
      <c r="F34" s="13"/>
      <c r="G34" s="14"/>
    </row>
    <row r="35" spans="1:7" ht="31.5" x14ac:dyDescent="0.25">
      <c r="A35" s="9" t="s">
        <v>10</v>
      </c>
      <c r="B35" s="11">
        <v>3</v>
      </c>
      <c r="C35" s="38"/>
      <c r="D35" s="63"/>
      <c r="E35" s="13"/>
      <c r="F35" s="13"/>
      <c r="G35" s="14"/>
    </row>
    <row r="36" spans="1:7" ht="47.25" x14ac:dyDescent="0.25">
      <c r="A36" s="9" t="s">
        <v>11</v>
      </c>
      <c r="B36" s="11">
        <v>2</v>
      </c>
      <c r="C36" s="38"/>
      <c r="D36" s="63"/>
      <c r="E36" s="13"/>
      <c r="F36" s="13"/>
      <c r="G36" s="14"/>
    </row>
    <row r="37" spans="1:7" ht="15.75" x14ac:dyDescent="0.25">
      <c r="A37" s="9" t="s">
        <v>12</v>
      </c>
      <c r="B37" s="11">
        <v>3</v>
      </c>
      <c r="C37" s="38"/>
      <c r="D37" s="63"/>
      <c r="E37" s="13"/>
      <c r="F37" s="13"/>
      <c r="G37" s="14"/>
    </row>
    <row r="38" spans="1:7" ht="15.75" x14ac:dyDescent="0.25">
      <c r="A38" s="9" t="s">
        <v>13</v>
      </c>
      <c r="B38" s="11">
        <v>2</v>
      </c>
      <c r="C38" s="38"/>
      <c r="D38" s="63"/>
      <c r="E38" s="13"/>
      <c r="F38" s="13"/>
      <c r="G38" s="14"/>
    </row>
    <row r="39" spans="1:7" ht="31.5" x14ac:dyDescent="0.25">
      <c r="A39" s="9" t="s">
        <v>14</v>
      </c>
      <c r="B39" s="11">
        <v>1</v>
      </c>
      <c r="C39" s="38"/>
      <c r="D39" s="63"/>
      <c r="E39" s="13"/>
      <c r="F39" s="13"/>
      <c r="G39" s="14"/>
    </row>
    <row r="40" spans="1:7" ht="16.5" thickBot="1" x14ac:dyDescent="0.3">
      <c r="A40" s="10" t="s">
        <v>15</v>
      </c>
      <c r="B40" s="33">
        <v>2</v>
      </c>
      <c r="C40" s="39"/>
      <c r="D40" s="64"/>
      <c r="E40" s="40"/>
      <c r="F40" s="40"/>
      <c r="G40" s="76"/>
    </row>
    <row r="41" spans="1:7" ht="39" thickBot="1" x14ac:dyDescent="0.3">
      <c r="A41" s="8"/>
      <c r="B41" s="25" t="s">
        <v>19</v>
      </c>
      <c r="C41" s="70">
        <f>($B$31*C31)+($B$32*C32)+($B$33*C33)+($B$34*C34)+($B$35*C35)+($B$36*C36)+($B$37*C37)+($B$38*C38)+($B$39*C39)+($B$40*C40)</f>
        <v>0</v>
      </c>
      <c r="D41" s="70">
        <f>($B$31*D31)+($B$32*D32)+($B$33*D33)+($B$34*D34)+($B$35*D35)+($B$36*D36)+($B$37*D37)+($B$38*D38)+($B$39*D39)+($B$40*D40)</f>
        <v>0</v>
      </c>
      <c r="E41" s="70">
        <f>($B$31*E31)+($B$32*E32)+($B$33*E33)+($B$34*E34)+($B$35*E35)+($B$36*E36)+($B$37*E37)+($B$38*E38)+($B$39*E39)+($B$40*E40)</f>
        <v>0</v>
      </c>
      <c r="F41" s="70">
        <f>($B$31*F31)+($B$32*F32)+($B$33*F33)+($B$34*F34)+($B$35*F35)+($B$36*F36)+($B$37*F37)+($B$38*F38)+($B$39*F39)+($B$40*F40)</f>
        <v>0</v>
      </c>
      <c r="G41" s="70">
        <f>($B$31*G31)+($B$32*G32)+($B$33*G33)+($B$34*G34)+($B$35*G35)+($B$36*G36)+($B$37*G37)+($B$38*G38)+($B$39*G39)+($B$40*G40)</f>
        <v>0</v>
      </c>
    </row>
    <row r="42" spans="1:7" ht="15.75" thickBot="1" x14ac:dyDescent="0.3">
      <c r="A42" s="8"/>
      <c r="B42" s="26" t="s">
        <v>20</v>
      </c>
      <c r="C42" s="72">
        <v>5</v>
      </c>
      <c r="D42" s="72">
        <v>21</v>
      </c>
      <c r="E42" s="72">
        <v>1</v>
      </c>
      <c r="F42" s="74">
        <v>1</v>
      </c>
      <c r="G42" s="74">
        <v>26</v>
      </c>
    </row>
    <row r="43" spans="1:7" ht="26.25" thickBot="1" x14ac:dyDescent="0.3">
      <c r="A43" s="8"/>
      <c r="B43" s="27" t="s">
        <v>21</v>
      </c>
      <c r="C43" s="71">
        <f>C42*C41</f>
        <v>0</v>
      </c>
      <c r="D43" s="75">
        <f>D42*D41</f>
        <v>0</v>
      </c>
      <c r="E43" s="73">
        <f>E42*E41</f>
        <v>0</v>
      </c>
      <c r="F43" s="73">
        <f>F42*F41</f>
        <v>0</v>
      </c>
      <c r="G43" s="73">
        <f t="shared" ref="G43" si="0">G42*G41</f>
        <v>0</v>
      </c>
    </row>
    <row r="44" spans="1:7" ht="43.5" thickBot="1" x14ac:dyDescent="0.3">
      <c r="A44" s="8"/>
      <c r="B44" s="8"/>
      <c r="C44" s="20"/>
      <c r="D44" s="20"/>
      <c r="E44" s="37"/>
      <c r="F44" s="21" t="s">
        <v>23</v>
      </c>
      <c r="G44" s="29">
        <f>SUM(C43:G43)</f>
        <v>0</v>
      </c>
    </row>
    <row r="47" spans="1:7" ht="15.75" thickBot="1" x14ac:dyDescent="0.3"/>
    <row r="48" spans="1:7" ht="16.5" thickBot="1" x14ac:dyDescent="0.3">
      <c r="A48" s="240" t="s">
        <v>131</v>
      </c>
      <c r="B48" s="241"/>
      <c r="C48" s="241"/>
      <c r="D48" s="241"/>
      <c r="E48" s="241"/>
      <c r="F48" s="241"/>
      <c r="G48" s="242"/>
    </row>
    <row r="49" spans="1:7" ht="16.5" thickBot="1" x14ac:dyDescent="0.3">
      <c r="A49" s="244" t="s">
        <v>4</v>
      </c>
      <c r="B49" s="254" t="s">
        <v>18</v>
      </c>
      <c r="C49" s="233" t="s">
        <v>5</v>
      </c>
      <c r="D49" s="234"/>
      <c r="E49" s="234"/>
      <c r="F49" s="234"/>
      <c r="G49" s="235"/>
    </row>
    <row r="50" spans="1:7" ht="16.5" customHeight="1" thickBot="1" x14ac:dyDescent="0.3">
      <c r="A50" s="250"/>
      <c r="B50" s="255"/>
      <c r="C50" s="43">
        <v>9000</v>
      </c>
      <c r="D50" s="7">
        <v>12000</v>
      </c>
      <c r="E50" s="7" t="s">
        <v>53</v>
      </c>
      <c r="F50" s="147">
        <v>48000</v>
      </c>
      <c r="G50" s="85">
        <v>60000</v>
      </c>
    </row>
    <row r="51" spans="1:7" ht="22.5" customHeight="1" x14ac:dyDescent="0.25">
      <c r="A51" s="54" t="s">
        <v>6</v>
      </c>
      <c r="B51" s="50">
        <v>1</v>
      </c>
      <c r="C51" s="15"/>
      <c r="D51" s="15"/>
      <c r="E51" s="16"/>
      <c r="F51" s="16"/>
      <c r="G51" s="16"/>
    </row>
    <row r="52" spans="1:7" ht="56.25" customHeight="1" x14ac:dyDescent="0.25">
      <c r="A52" s="9" t="s">
        <v>16</v>
      </c>
      <c r="B52" s="51">
        <v>1</v>
      </c>
      <c r="C52" s="38"/>
      <c r="D52" s="38"/>
      <c r="E52" s="13"/>
      <c r="F52" s="13"/>
      <c r="G52" s="13"/>
    </row>
    <row r="53" spans="1:7" ht="42" customHeight="1" x14ac:dyDescent="0.25">
      <c r="A53" s="9" t="s">
        <v>8</v>
      </c>
      <c r="B53" s="51">
        <v>2</v>
      </c>
      <c r="C53" s="38"/>
      <c r="D53" s="38"/>
      <c r="E53" s="13"/>
      <c r="F53" s="13"/>
      <c r="G53" s="13"/>
    </row>
    <row r="54" spans="1:7" ht="15.75" x14ac:dyDescent="0.25">
      <c r="A54" s="9" t="s">
        <v>9</v>
      </c>
      <c r="B54" s="51">
        <v>1</v>
      </c>
      <c r="C54" s="38"/>
      <c r="D54" s="38"/>
      <c r="E54" s="13"/>
      <c r="F54" s="13"/>
      <c r="G54" s="13"/>
    </row>
    <row r="55" spans="1:7" ht="40.5" customHeight="1" x14ac:dyDescent="0.25">
      <c r="A55" s="9" t="s">
        <v>10</v>
      </c>
      <c r="B55" s="51">
        <v>2</v>
      </c>
      <c r="C55" s="38"/>
      <c r="D55" s="38"/>
      <c r="E55" s="13"/>
      <c r="F55" s="13"/>
      <c r="G55" s="13"/>
    </row>
    <row r="56" spans="1:7" ht="56.25" customHeight="1" x14ac:dyDescent="0.25">
      <c r="A56" s="9" t="s">
        <v>11</v>
      </c>
      <c r="B56" s="51">
        <v>2</v>
      </c>
      <c r="C56" s="38"/>
      <c r="D56" s="38"/>
      <c r="E56" s="13"/>
      <c r="F56" s="13"/>
      <c r="G56" s="13"/>
    </row>
    <row r="57" spans="1:7" ht="15.75" x14ac:dyDescent="0.25">
      <c r="A57" s="9" t="s">
        <v>12</v>
      </c>
      <c r="B57" s="51">
        <v>3</v>
      </c>
      <c r="C57" s="38"/>
      <c r="D57" s="38"/>
      <c r="E57" s="13"/>
      <c r="F57" s="13"/>
      <c r="G57" s="13"/>
    </row>
    <row r="58" spans="1:7" ht="15.75" x14ac:dyDescent="0.25">
      <c r="A58" s="9" t="s">
        <v>13</v>
      </c>
      <c r="B58" s="51">
        <v>2</v>
      </c>
      <c r="C58" s="38"/>
      <c r="D58" s="38"/>
      <c r="E58" s="13"/>
      <c r="F58" s="13"/>
      <c r="G58" s="13"/>
    </row>
    <row r="59" spans="1:7" ht="31.5" x14ac:dyDescent="0.25">
      <c r="A59" s="9" t="s">
        <v>14</v>
      </c>
      <c r="B59" s="51">
        <v>1</v>
      </c>
      <c r="C59" s="38"/>
      <c r="D59" s="38"/>
      <c r="E59" s="13"/>
      <c r="F59" s="13"/>
      <c r="G59" s="13"/>
    </row>
    <row r="60" spans="1:7" ht="15.75" x14ac:dyDescent="0.25">
      <c r="A60" s="55" t="s">
        <v>17</v>
      </c>
      <c r="B60" s="52">
        <v>2</v>
      </c>
      <c r="C60" s="38"/>
      <c r="D60" s="38"/>
      <c r="E60" s="13"/>
      <c r="F60" s="13"/>
      <c r="G60" s="13"/>
    </row>
    <row r="61" spans="1:7" ht="16.5" thickBot="1" x14ac:dyDescent="0.3">
      <c r="A61" s="10" t="s">
        <v>39</v>
      </c>
      <c r="B61" s="53">
        <v>1</v>
      </c>
      <c r="C61" s="41"/>
      <c r="D61" s="41"/>
      <c r="E61" s="18"/>
      <c r="F61" s="40"/>
      <c r="G61" s="18"/>
    </row>
    <row r="62" spans="1:7" ht="39" thickBot="1" x14ac:dyDescent="0.3">
      <c r="A62" s="8"/>
      <c r="B62" s="25" t="s">
        <v>19</v>
      </c>
      <c r="C62" s="77">
        <f>($B$51*C51)+($B$52*C52)+($B$53*C53)+($B$54*C54)+($B$55*C55)+($B$56*C56)+($B$57*C57)+($B$58*C58)+($B$59*C59)+($B$60*C60)+($B$61*C61)</f>
        <v>0</v>
      </c>
      <c r="D62" s="77">
        <f>($B$51*D51)+($B$52*D52)+($B$53*D53)+($B$54*D54)+($B$55*D55)+($B$56*D56)+($B$57*D57)+($B$58*D58)+($B$59*D59)+($B$60*D60)+($B$61*D61)</f>
        <v>0</v>
      </c>
      <c r="E62" s="77">
        <f>($B$51*E51)+($B$52*E52)+($B$53*E53)+($B$54*E54)+($B$55*E55)+($B$56*E56)+($B$57*E57)+($B$58*E58)+($B$59*E59)+($B$60*E60)+($B$61*E61)</f>
        <v>0</v>
      </c>
      <c r="F62" s="77">
        <f>($B$51*F51)+($B$52*F52)+($B$53*F53)+($B$54*F54)+($B$55*F55)+($B$56*F56)+($B$57*F57)+($B$58*F58)+($B$59*F59)+($B$60*F60)+($B$61*F61)</f>
        <v>0</v>
      </c>
      <c r="G62" s="77">
        <f>($B$51*G51)+($B$52*G52)+($B$53*G53)+($B$54*G54)+($B$55*G55)+($B$56*G56)+($B$57*G57)+($B$58*G58)+($B$59*G59)+($B$60*G60)+($B$61*G61)</f>
        <v>0</v>
      </c>
    </row>
    <row r="63" spans="1:7" ht="15.75" thickBot="1" x14ac:dyDescent="0.3">
      <c r="A63" s="8"/>
      <c r="B63" s="26" t="s">
        <v>20</v>
      </c>
      <c r="C63" s="72">
        <v>7</v>
      </c>
      <c r="D63" s="72">
        <v>1</v>
      </c>
      <c r="E63" s="74">
        <v>8</v>
      </c>
      <c r="F63" s="74">
        <v>7</v>
      </c>
      <c r="G63" s="72">
        <v>3</v>
      </c>
    </row>
    <row r="64" spans="1:7" ht="26.25" thickBot="1" x14ac:dyDescent="0.3">
      <c r="A64" s="8"/>
      <c r="B64" s="27" t="s">
        <v>21</v>
      </c>
      <c r="C64" s="73">
        <f>C62*C63</f>
        <v>0</v>
      </c>
      <c r="D64" s="73">
        <f>D62*D63</f>
        <v>0</v>
      </c>
      <c r="E64" s="73">
        <f t="shared" ref="E64:G64" si="1">E62*E63</f>
        <v>0</v>
      </c>
      <c r="F64" s="73">
        <f t="shared" si="1"/>
        <v>0</v>
      </c>
      <c r="G64" s="73">
        <f t="shared" si="1"/>
        <v>0</v>
      </c>
    </row>
    <row r="65" spans="1:7" ht="43.5" thickBot="1" x14ac:dyDescent="0.3">
      <c r="A65" s="8"/>
      <c r="B65" s="8"/>
      <c r="C65" s="12"/>
      <c r="D65" s="12"/>
      <c r="E65" s="37"/>
      <c r="F65" s="21" t="s">
        <v>23</v>
      </c>
      <c r="G65" s="29">
        <f>SUM(C64:G64)</f>
        <v>0</v>
      </c>
    </row>
    <row r="69" spans="1:7" ht="15.75" thickBot="1" x14ac:dyDescent="0.3"/>
    <row r="70" spans="1:7" s="189" customFormat="1" ht="16.5" thickBot="1" x14ac:dyDescent="0.3">
      <c r="A70" s="240" t="s">
        <v>127</v>
      </c>
      <c r="B70" s="241"/>
      <c r="C70" s="241"/>
      <c r="D70" s="242"/>
      <c r="E70" s="203"/>
      <c r="F70" s="134"/>
    </row>
    <row r="71" spans="1:7" s="189" customFormat="1" ht="69" customHeight="1" thickBot="1" x14ac:dyDescent="0.3">
      <c r="A71" s="243" t="s">
        <v>4</v>
      </c>
      <c r="B71" s="245" t="s">
        <v>18</v>
      </c>
      <c r="C71" s="233" t="s">
        <v>5</v>
      </c>
      <c r="D71" s="235"/>
      <c r="E71" s="203"/>
      <c r="F71" s="134"/>
    </row>
    <row r="72" spans="1:7" s="189" customFormat="1" ht="43.5" customHeight="1" thickBot="1" x14ac:dyDescent="0.3">
      <c r="A72" s="244"/>
      <c r="B72" s="246"/>
      <c r="C72" s="7">
        <v>90000</v>
      </c>
      <c r="D72" s="44">
        <v>120000</v>
      </c>
      <c r="E72" s="203"/>
      <c r="F72" s="134"/>
    </row>
    <row r="73" spans="1:7" s="189" customFormat="1" ht="68.25" customHeight="1" x14ac:dyDescent="0.25">
      <c r="A73" s="9" t="s">
        <v>28</v>
      </c>
      <c r="B73" s="23">
        <v>2</v>
      </c>
      <c r="C73" s="16"/>
      <c r="D73" s="17"/>
      <c r="E73" s="203"/>
      <c r="F73" s="134"/>
    </row>
    <row r="74" spans="1:7" s="189" customFormat="1" ht="39" customHeight="1" x14ac:dyDescent="0.25">
      <c r="A74" s="9" t="s">
        <v>7</v>
      </c>
      <c r="B74" s="11">
        <v>1</v>
      </c>
      <c r="C74" s="13"/>
      <c r="D74" s="14"/>
      <c r="E74" s="203"/>
      <c r="F74" s="134"/>
    </row>
    <row r="75" spans="1:7" s="189" customFormat="1" ht="49.5" customHeight="1" x14ac:dyDescent="0.25">
      <c r="A75" s="9" t="s">
        <v>8</v>
      </c>
      <c r="B75" s="11">
        <v>2</v>
      </c>
      <c r="C75" s="13"/>
      <c r="D75" s="14"/>
      <c r="E75" s="203"/>
      <c r="F75" s="134"/>
    </row>
    <row r="76" spans="1:7" s="189" customFormat="1" ht="23.25" customHeight="1" x14ac:dyDescent="0.25">
      <c r="A76" s="9" t="s">
        <v>29</v>
      </c>
      <c r="B76" s="11">
        <v>1</v>
      </c>
      <c r="C76" s="13"/>
      <c r="D76" s="14"/>
      <c r="E76" s="203"/>
      <c r="F76" s="134"/>
    </row>
    <row r="77" spans="1:7" s="189" customFormat="1" ht="30.75" customHeight="1" x14ac:dyDescent="0.25">
      <c r="A77" s="9" t="s">
        <v>10</v>
      </c>
      <c r="B77" s="11">
        <v>1</v>
      </c>
      <c r="C77" s="13"/>
      <c r="D77" s="14"/>
      <c r="E77" s="203"/>
      <c r="F77" s="134"/>
    </row>
    <row r="78" spans="1:7" s="189" customFormat="1" ht="34.5" customHeight="1" x14ac:dyDescent="0.25">
      <c r="A78" s="9" t="s">
        <v>30</v>
      </c>
      <c r="B78" s="11">
        <v>1</v>
      </c>
      <c r="C78" s="13"/>
      <c r="D78" s="14"/>
      <c r="E78" s="203"/>
      <c r="F78" s="134"/>
    </row>
    <row r="79" spans="1:7" s="189" customFormat="1" ht="46.5" customHeight="1" x14ac:dyDescent="0.25">
      <c r="A79" s="9" t="s">
        <v>12</v>
      </c>
      <c r="B79" s="11">
        <v>1</v>
      </c>
      <c r="C79" s="13"/>
      <c r="D79" s="14"/>
      <c r="E79" s="203"/>
      <c r="F79" s="134"/>
    </row>
    <row r="80" spans="1:7" s="189" customFormat="1" ht="19.5" customHeight="1" x14ac:dyDescent="0.25">
      <c r="A80" s="9" t="s">
        <v>31</v>
      </c>
      <c r="B80" s="11">
        <v>2</v>
      </c>
      <c r="C80" s="13"/>
      <c r="D80" s="14"/>
      <c r="E80" s="203"/>
      <c r="F80" s="134"/>
    </row>
    <row r="81" spans="1:6" s="189" customFormat="1" ht="33" customHeight="1" x14ac:dyDescent="0.25">
      <c r="A81" s="9" t="s">
        <v>32</v>
      </c>
      <c r="B81" s="11">
        <v>2</v>
      </c>
      <c r="C81" s="13"/>
      <c r="D81" s="14"/>
      <c r="E81" s="203"/>
      <c r="F81" s="134"/>
    </row>
    <row r="82" spans="1:6" s="189" customFormat="1" ht="37.5" customHeight="1" thickBot="1" x14ac:dyDescent="0.3">
      <c r="A82" s="10" t="s">
        <v>33</v>
      </c>
      <c r="B82" s="24">
        <v>2</v>
      </c>
      <c r="C82" s="18"/>
      <c r="D82" s="19"/>
      <c r="E82" s="203"/>
      <c r="F82" s="134"/>
    </row>
    <row r="83" spans="1:6" s="189" customFormat="1" ht="46.5" customHeight="1" x14ac:dyDescent="0.25">
      <c r="A83" s="8"/>
      <c r="B83" s="25" t="s">
        <v>19</v>
      </c>
      <c r="C83" s="15">
        <f>($B$73*C73)+($B$74*C74)+($B$75*C75)+($B$76*C76)+($B$77*C77)+($B$78*C78)+($B$79*C79)+($B$80*C80)+($B$81*C81)+($B$82*C82)</f>
        <v>0</v>
      </c>
      <c r="D83" s="17">
        <f>($B$73*D73)+($B$74*D74)+($B$75*D75)+($B$76*D76)+($B$77*D77)+($B$78*D78)+($B$79*D79)+($B$80*D80)+($B$81*D81)+($B$82*D82)</f>
        <v>0</v>
      </c>
      <c r="E83" s="203"/>
      <c r="F83" s="134"/>
    </row>
    <row r="84" spans="1:6" s="189" customFormat="1" ht="18.75" customHeight="1" x14ac:dyDescent="0.25">
      <c r="A84" s="8"/>
      <c r="B84" s="26" t="s">
        <v>20</v>
      </c>
      <c r="C84" s="228">
        <v>1</v>
      </c>
      <c r="D84" s="229">
        <v>1</v>
      </c>
      <c r="E84" s="203"/>
      <c r="F84" s="134"/>
    </row>
    <row r="85" spans="1:6" s="189" customFormat="1" ht="31.5" customHeight="1" thickBot="1" x14ac:dyDescent="0.3">
      <c r="A85" s="8"/>
      <c r="B85" s="27" t="s">
        <v>21</v>
      </c>
      <c r="C85" s="230">
        <f>C83*C84</f>
        <v>0</v>
      </c>
      <c r="D85" s="47">
        <f>D83*D84</f>
        <v>0</v>
      </c>
      <c r="E85" s="203"/>
      <c r="F85" s="134"/>
    </row>
    <row r="86" spans="1:6" ht="57.75" thickBot="1" x14ac:dyDescent="0.3">
      <c r="A86" s="8"/>
      <c r="B86" s="8"/>
      <c r="C86" s="231" t="s">
        <v>40</v>
      </c>
      <c r="D86" s="76">
        <f>SUM(C85:D85)</f>
        <v>0</v>
      </c>
      <c r="E86" s="119"/>
    </row>
    <row r="87" spans="1:6" ht="26.25" customHeight="1" thickBot="1" x14ac:dyDescent="0.3"/>
    <row r="88" spans="1:6" ht="30" customHeight="1" x14ac:dyDescent="0.25">
      <c r="B88" s="238" t="s">
        <v>54</v>
      </c>
      <c r="C88" s="239"/>
    </row>
    <row r="89" spans="1:6" ht="14.25" customHeight="1" x14ac:dyDescent="0.25">
      <c r="B89" s="46" t="s">
        <v>34</v>
      </c>
      <c r="C89" s="47">
        <f>(G44+G65+D86)</f>
        <v>0</v>
      </c>
    </row>
    <row r="90" spans="1:6" ht="30" x14ac:dyDescent="0.25">
      <c r="B90" s="46" t="s">
        <v>35</v>
      </c>
      <c r="C90" s="47">
        <f>C89/12</f>
        <v>0</v>
      </c>
    </row>
    <row r="91" spans="1:6" x14ac:dyDescent="0.25">
      <c r="B91" s="46" t="s">
        <v>38</v>
      </c>
      <c r="C91" s="47"/>
    </row>
    <row r="92" spans="1:6" ht="45.75" thickBot="1" x14ac:dyDescent="0.3">
      <c r="B92" s="48" t="s">
        <v>36</v>
      </c>
      <c r="C92" s="28">
        <f>C91+C90</f>
        <v>0</v>
      </c>
    </row>
  </sheetData>
  <mergeCells count="17">
    <mergeCell ref="A71:A72"/>
    <mergeCell ref="B71:B72"/>
    <mergeCell ref="B88:C88"/>
    <mergeCell ref="A49:A50"/>
    <mergeCell ref="B49:B50"/>
    <mergeCell ref="C49:G49"/>
    <mergeCell ref="C71:D71"/>
    <mergeCell ref="A70:D70"/>
    <mergeCell ref="C29:G29"/>
    <mergeCell ref="A48:G48"/>
    <mergeCell ref="A3:B3"/>
    <mergeCell ref="A5:B5"/>
    <mergeCell ref="A13:B13"/>
    <mergeCell ref="A29:A30"/>
    <mergeCell ref="B29:B30"/>
    <mergeCell ref="A28:G28"/>
    <mergeCell ref="A20:B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0"/>
  <sheetViews>
    <sheetView workbookViewId="0">
      <selection activeCell="C30" sqref="C30:F39"/>
    </sheetView>
  </sheetViews>
  <sheetFormatPr defaultRowHeight="15" x14ac:dyDescent="0.25"/>
  <cols>
    <col min="1" max="1" width="19.140625" customWidth="1"/>
    <col min="2" max="2" width="23.28515625" customWidth="1"/>
    <col min="3" max="3" width="20.140625" customWidth="1"/>
    <col min="4" max="4" width="21.5703125" customWidth="1"/>
    <col min="5" max="5" width="14.7109375" customWidth="1"/>
    <col min="6" max="6" width="21.42578125" style="8" customWidth="1"/>
    <col min="7" max="7" width="18.7109375" style="8" customWidth="1"/>
    <col min="8" max="8" width="15.42578125" style="8" customWidth="1"/>
  </cols>
  <sheetData>
    <row r="1" spans="1:2" ht="15.75" thickBot="1" x14ac:dyDescent="0.3"/>
    <row r="2" spans="1:2" ht="15.75" thickBot="1" x14ac:dyDescent="0.3">
      <c r="A2" s="103" t="s">
        <v>0</v>
      </c>
      <c r="B2" s="104" t="s">
        <v>51</v>
      </c>
    </row>
    <row r="3" spans="1:2" ht="15.75" thickBot="1" x14ac:dyDescent="0.3">
      <c r="A3" s="266" t="s">
        <v>41</v>
      </c>
      <c r="B3" s="267"/>
    </row>
    <row r="4" spans="1:2" ht="15.75" thickBot="1" x14ac:dyDescent="0.3">
      <c r="A4" s="105" t="s">
        <v>3</v>
      </c>
      <c r="B4" s="106" t="s">
        <v>1</v>
      </c>
    </row>
    <row r="5" spans="1:2" ht="15.75" thickBot="1" x14ac:dyDescent="0.3">
      <c r="A5" s="248" t="s">
        <v>2</v>
      </c>
      <c r="B5" s="249"/>
    </row>
    <row r="6" spans="1:2" x14ac:dyDescent="0.25">
      <c r="A6" s="111">
        <v>7500</v>
      </c>
      <c r="B6" s="62">
        <v>4</v>
      </c>
    </row>
    <row r="7" spans="1:2" x14ac:dyDescent="0.25">
      <c r="A7" s="111">
        <v>10000</v>
      </c>
      <c r="B7" s="62">
        <v>22</v>
      </c>
    </row>
    <row r="8" spans="1:2" x14ac:dyDescent="0.25">
      <c r="A8" s="111">
        <v>10500</v>
      </c>
      <c r="B8" s="62">
        <v>1</v>
      </c>
    </row>
    <row r="9" spans="1:2" x14ac:dyDescent="0.25">
      <c r="A9" s="111">
        <v>12000</v>
      </c>
      <c r="B9" s="62">
        <v>1</v>
      </c>
    </row>
    <row r="10" spans="1:2" x14ac:dyDescent="0.25">
      <c r="A10" s="111">
        <v>18000</v>
      </c>
      <c r="B10" s="62">
        <v>4</v>
      </c>
    </row>
    <row r="11" spans="1:2" x14ac:dyDescent="0.25">
      <c r="A11" s="108">
        <v>19000</v>
      </c>
      <c r="B11" s="109">
        <v>3</v>
      </c>
    </row>
    <row r="12" spans="1:2" x14ac:dyDescent="0.25">
      <c r="A12" s="108">
        <v>20000</v>
      </c>
      <c r="B12" s="109">
        <v>1</v>
      </c>
    </row>
    <row r="13" spans="1:2" ht="15.75" thickBot="1" x14ac:dyDescent="0.3">
      <c r="A13" s="110">
        <v>21000</v>
      </c>
      <c r="B13" s="107">
        <v>1</v>
      </c>
    </row>
    <row r="14" spans="1:2" ht="15.75" thickBot="1" x14ac:dyDescent="0.3">
      <c r="A14" s="248" t="s">
        <v>24</v>
      </c>
      <c r="B14" s="249"/>
    </row>
    <row r="15" spans="1:2" x14ac:dyDescent="0.25">
      <c r="A15" s="1">
        <v>9000</v>
      </c>
      <c r="B15" s="2">
        <v>5</v>
      </c>
    </row>
    <row r="16" spans="1:2" x14ac:dyDescent="0.25">
      <c r="A16" s="1">
        <v>12000</v>
      </c>
      <c r="B16" s="2">
        <v>9</v>
      </c>
    </row>
    <row r="17" spans="1:8" x14ac:dyDescent="0.25">
      <c r="A17" s="1">
        <v>18000</v>
      </c>
      <c r="B17" s="2">
        <v>20</v>
      </c>
    </row>
    <row r="18" spans="1:8" x14ac:dyDescent="0.25">
      <c r="A18" s="1">
        <v>30000</v>
      </c>
      <c r="B18" s="2">
        <v>48</v>
      </c>
    </row>
    <row r="19" spans="1:8" x14ac:dyDescent="0.25">
      <c r="A19" s="1">
        <v>36000</v>
      </c>
      <c r="B19" s="2">
        <v>2</v>
      </c>
    </row>
    <row r="20" spans="1:8" ht="15.75" thickBot="1" x14ac:dyDescent="0.3">
      <c r="A20" s="1">
        <v>60000</v>
      </c>
      <c r="B20" s="2">
        <v>4</v>
      </c>
    </row>
    <row r="21" spans="1:8" ht="15.75" thickBot="1" x14ac:dyDescent="0.3">
      <c r="A21" s="248" t="s">
        <v>25</v>
      </c>
      <c r="B21" s="249"/>
    </row>
    <row r="22" spans="1:8" ht="15.75" thickBot="1" x14ac:dyDescent="0.3">
      <c r="A22" s="1">
        <v>60000</v>
      </c>
      <c r="B22" s="2">
        <v>4</v>
      </c>
    </row>
    <row r="23" spans="1:8" ht="15.75" thickBot="1" x14ac:dyDescent="0.3">
      <c r="A23" s="32" t="s">
        <v>26</v>
      </c>
      <c r="B23" s="31">
        <f>SUM(B6:B13,B15:B20,B22:B22)</f>
        <v>129</v>
      </c>
    </row>
    <row r="24" spans="1:8" ht="15.75" thickBot="1" x14ac:dyDescent="0.3">
      <c r="A24" s="58"/>
      <c r="B24" s="59"/>
    </row>
    <row r="26" spans="1:8" ht="15.75" thickBot="1" x14ac:dyDescent="0.3">
      <c r="G26" s="189"/>
      <c r="H26" s="189"/>
    </row>
    <row r="27" spans="1:8" ht="16.5" thickBot="1" x14ac:dyDescent="0.3">
      <c r="A27" s="240" t="s">
        <v>79</v>
      </c>
      <c r="B27" s="241"/>
      <c r="C27" s="241"/>
      <c r="D27" s="241"/>
      <c r="E27" s="241"/>
      <c r="F27" s="242"/>
      <c r="G27" s="188"/>
      <c r="H27" s="188"/>
    </row>
    <row r="28" spans="1:8" ht="16.5" customHeight="1" thickBot="1" x14ac:dyDescent="0.3">
      <c r="A28" s="277" t="s">
        <v>4</v>
      </c>
      <c r="B28" s="279" t="s">
        <v>18</v>
      </c>
      <c r="C28" s="233" t="s">
        <v>5</v>
      </c>
      <c r="D28" s="234"/>
      <c r="E28" s="234"/>
      <c r="F28" s="235"/>
      <c r="G28" s="186"/>
      <c r="H28" s="186"/>
    </row>
    <row r="29" spans="1:8" ht="16.5" thickBot="1" x14ac:dyDescent="0.3">
      <c r="A29" s="281"/>
      <c r="B29" s="280"/>
      <c r="C29" s="34">
        <v>7500</v>
      </c>
      <c r="D29" s="35" t="s">
        <v>58</v>
      </c>
      <c r="E29" s="35">
        <v>18000</v>
      </c>
      <c r="F29" s="36" t="s">
        <v>110</v>
      </c>
      <c r="G29" s="190"/>
      <c r="H29" s="190"/>
    </row>
    <row r="30" spans="1:8" ht="31.5" x14ac:dyDescent="0.25">
      <c r="A30" s="127" t="s">
        <v>6</v>
      </c>
      <c r="B30" s="127">
        <v>1</v>
      </c>
      <c r="C30" s="114"/>
      <c r="D30" s="68"/>
      <c r="E30" s="68"/>
      <c r="F30" s="66"/>
      <c r="G30" s="189"/>
      <c r="H30" s="42"/>
    </row>
    <row r="31" spans="1:8" ht="31.5" x14ac:dyDescent="0.25">
      <c r="A31" s="11" t="s">
        <v>7</v>
      </c>
      <c r="B31" s="11">
        <v>1</v>
      </c>
      <c r="C31" s="114"/>
      <c r="D31" s="68"/>
      <c r="E31" s="68"/>
      <c r="F31" s="66"/>
      <c r="G31" s="189"/>
      <c r="H31" s="42"/>
    </row>
    <row r="32" spans="1:8" ht="47.25" x14ac:dyDescent="0.25">
      <c r="A32" s="11" t="s">
        <v>8</v>
      </c>
      <c r="B32" s="11">
        <v>2</v>
      </c>
      <c r="C32" s="114"/>
      <c r="D32" s="68"/>
      <c r="E32" s="68"/>
      <c r="F32" s="66"/>
      <c r="G32" s="189"/>
      <c r="H32" s="42"/>
    </row>
    <row r="33" spans="1:8" ht="31.5" x14ac:dyDescent="0.25">
      <c r="A33" s="11" t="s">
        <v>9</v>
      </c>
      <c r="B33" s="11">
        <v>1</v>
      </c>
      <c r="C33" s="114"/>
      <c r="D33" s="68"/>
      <c r="E33" s="68"/>
      <c r="F33" s="66"/>
      <c r="G33" s="189"/>
      <c r="H33" s="42"/>
    </row>
    <row r="34" spans="1:8" ht="47.25" x14ac:dyDescent="0.25">
      <c r="A34" s="11" t="s">
        <v>10</v>
      </c>
      <c r="B34" s="11">
        <v>3</v>
      </c>
      <c r="C34" s="114"/>
      <c r="D34" s="68"/>
      <c r="E34" s="68"/>
      <c r="F34" s="66"/>
      <c r="G34" s="189"/>
      <c r="H34" s="42"/>
    </row>
    <row r="35" spans="1:8" ht="78.75" x14ac:dyDescent="0.25">
      <c r="A35" s="11" t="s">
        <v>11</v>
      </c>
      <c r="B35" s="11">
        <v>2</v>
      </c>
      <c r="C35" s="114"/>
      <c r="D35" s="68"/>
      <c r="E35" s="68"/>
      <c r="F35" s="66"/>
      <c r="G35" s="189"/>
      <c r="H35" s="42"/>
    </row>
    <row r="36" spans="1:8" ht="31.5" x14ac:dyDescent="0.25">
      <c r="A36" s="11" t="s">
        <v>12</v>
      </c>
      <c r="B36" s="11">
        <v>3</v>
      </c>
      <c r="C36" s="114"/>
      <c r="D36" s="68"/>
      <c r="E36" s="68"/>
      <c r="F36" s="66"/>
      <c r="G36" s="189"/>
      <c r="H36" s="42"/>
    </row>
    <row r="37" spans="1:8" ht="31.5" x14ac:dyDescent="0.25">
      <c r="A37" s="11" t="s">
        <v>13</v>
      </c>
      <c r="B37" s="11">
        <v>2</v>
      </c>
      <c r="C37" s="114"/>
      <c r="D37" s="68"/>
      <c r="E37" s="68"/>
      <c r="F37" s="66"/>
      <c r="G37" s="189"/>
      <c r="H37" s="42"/>
    </row>
    <row r="38" spans="1:8" ht="47.25" x14ac:dyDescent="0.25">
      <c r="A38" s="11" t="s">
        <v>14</v>
      </c>
      <c r="B38" s="11">
        <v>1</v>
      </c>
      <c r="C38" s="114"/>
      <c r="D38" s="68"/>
      <c r="E38" s="68"/>
      <c r="F38" s="66"/>
      <c r="G38" s="189"/>
      <c r="H38" s="42"/>
    </row>
    <row r="39" spans="1:8" ht="16.5" thickBot="1" x14ac:dyDescent="0.3">
      <c r="A39" s="33" t="s">
        <v>15</v>
      </c>
      <c r="B39" s="33">
        <v>2</v>
      </c>
      <c r="C39" s="196"/>
      <c r="D39" s="40"/>
      <c r="E39" s="151"/>
      <c r="F39" s="144"/>
      <c r="G39" s="189"/>
      <c r="H39" s="42"/>
    </row>
    <row r="40" spans="1:8" ht="39" thickBot="1" x14ac:dyDescent="0.3">
      <c r="A40" s="8"/>
      <c r="B40" s="25" t="s">
        <v>19</v>
      </c>
      <c r="C40" s="70">
        <f>($B$30*C30)+($B$31*C31)+($B$32*C32)+($B$33*C33)+($B$34*C34)+($B$35*C35)+($B$36*C36)+($B$37*C37)+($B$38*C38)+($B$39*C39)</f>
        <v>0</v>
      </c>
      <c r="D40" s="70">
        <f t="shared" ref="D40:F40" si="0">($B$30*D30)+($B$31*D31)+($B$32*D32)+($B$33*D33)+($B$34*D34)+($B$35*D35)+($B$36*D36)+($B$37*D37)+($B$38*D38)+($B$39*D39)</f>
        <v>0</v>
      </c>
      <c r="E40" s="70">
        <f t="shared" si="0"/>
        <v>0</v>
      </c>
      <c r="F40" s="70">
        <f t="shared" si="0"/>
        <v>0</v>
      </c>
      <c r="G40" s="42"/>
      <c r="H40" s="42"/>
    </row>
    <row r="41" spans="1:8" ht="15.75" thickBot="1" x14ac:dyDescent="0.3">
      <c r="A41" s="8"/>
      <c r="B41" s="26" t="s">
        <v>20</v>
      </c>
      <c r="C41" s="72">
        <v>4</v>
      </c>
      <c r="D41" s="72">
        <v>24</v>
      </c>
      <c r="E41" s="72">
        <v>4</v>
      </c>
      <c r="F41" s="72">
        <v>5</v>
      </c>
      <c r="G41" s="134"/>
      <c r="H41" s="134"/>
    </row>
    <row r="42" spans="1:8" ht="26.25" thickBot="1" x14ac:dyDescent="0.3">
      <c r="A42" s="8"/>
      <c r="B42" s="27" t="s">
        <v>21</v>
      </c>
      <c r="C42" s="71">
        <f>C41*C40</f>
        <v>0</v>
      </c>
      <c r="D42" s="71">
        <f t="shared" ref="D42:E42" si="1">D41*D40</f>
        <v>0</v>
      </c>
      <c r="E42" s="71">
        <f t="shared" si="1"/>
        <v>0</v>
      </c>
      <c r="F42" s="95">
        <f t="shared" ref="F42" si="2">F41*F40</f>
        <v>0</v>
      </c>
      <c r="G42" s="191"/>
      <c r="H42" s="191"/>
    </row>
    <row r="43" spans="1:8" ht="43.5" thickBot="1" x14ac:dyDescent="0.3">
      <c r="A43" s="8"/>
      <c r="B43" s="8"/>
      <c r="C43" s="8"/>
      <c r="E43" s="88" t="s">
        <v>22</v>
      </c>
      <c r="F43" s="131">
        <f>SUM(C42:F42)</f>
        <v>0</v>
      </c>
      <c r="G43" s="189"/>
    </row>
    <row r="47" spans="1:8" ht="15.75" thickBot="1" x14ac:dyDescent="0.3"/>
    <row r="48" spans="1:8" ht="16.5" thickBot="1" x14ac:dyDescent="0.3">
      <c r="A48" s="240" t="s">
        <v>78</v>
      </c>
      <c r="B48" s="241"/>
      <c r="C48" s="241"/>
      <c r="D48" s="241"/>
      <c r="E48" s="241"/>
      <c r="F48" s="241"/>
      <c r="G48" s="241"/>
      <c r="H48" s="242"/>
    </row>
    <row r="49" spans="1:8" ht="16.5" customHeight="1" thickBot="1" x14ac:dyDescent="0.3">
      <c r="A49" s="244" t="s">
        <v>4</v>
      </c>
      <c r="B49" s="254" t="s">
        <v>18</v>
      </c>
      <c r="C49" s="233" t="s">
        <v>5</v>
      </c>
      <c r="D49" s="234"/>
      <c r="E49" s="234"/>
      <c r="F49" s="234"/>
      <c r="G49" s="234"/>
      <c r="H49" s="235"/>
    </row>
    <row r="50" spans="1:8" ht="16.5" thickBot="1" x14ac:dyDescent="0.3">
      <c r="A50" s="256"/>
      <c r="B50" s="251"/>
      <c r="C50" s="91">
        <v>9000</v>
      </c>
      <c r="D50" s="35">
        <v>12000</v>
      </c>
      <c r="E50" s="35">
        <v>18000</v>
      </c>
      <c r="F50" s="35">
        <v>30000</v>
      </c>
      <c r="G50" s="35">
        <v>36000</v>
      </c>
      <c r="H50" s="36">
        <v>60000</v>
      </c>
    </row>
    <row r="51" spans="1:8" ht="31.5" x14ac:dyDescent="0.25">
      <c r="A51" s="54" t="s">
        <v>6</v>
      </c>
      <c r="B51" s="50">
        <v>1</v>
      </c>
      <c r="C51" s="68"/>
      <c r="D51" s="68"/>
      <c r="E51" s="68"/>
      <c r="F51" s="68"/>
      <c r="G51" s="68"/>
      <c r="H51" s="66"/>
    </row>
    <row r="52" spans="1:8" ht="63" x14ac:dyDescent="0.25">
      <c r="A52" s="9" t="s">
        <v>16</v>
      </c>
      <c r="B52" s="51">
        <v>1</v>
      </c>
      <c r="C52" s="68"/>
      <c r="D52" s="68"/>
      <c r="E52" s="68"/>
      <c r="F52" s="68"/>
      <c r="G52" s="68"/>
      <c r="H52" s="66"/>
    </row>
    <row r="53" spans="1:8" ht="47.25" x14ac:dyDescent="0.25">
      <c r="A53" s="9" t="s">
        <v>8</v>
      </c>
      <c r="B53" s="51">
        <v>2</v>
      </c>
      <c r="C53" s="68"/>
      <c r="D53" s="68"/>
      <c r="E53" s="68"/>
      <c r="F53" s="68"/>
      <c r="G53" s="68"/>
      <c r="H53" s="66"/>
    </row>
    <row r="54" spans="1:8" ht="31.5" x14ac:dyDescent="0.25">
      <c r="A54" s="9" t="s">
        <v>9</v>
      </c>
      <c r="B54" s="51">
        <v>1</v>
      </c>
      <c r="C54" s="68"/>
      <c r="D54" s="68"/>
      <c r="E54" s="68"/>
      <c r="F54" s="68"/>
      <c r="G54" s="68"/>
      <c r="H54" s="66"/>
    </row>
    <row r="55" spans="1:8" ht="47.25" x14ac:dyDescent="0.25">
      <c r="A55" s="9" t="s">
        <v>10</v>
      </c>
      <c r="B55" s="51">
        <v>2</v>
      </c>
      <c r="C55" s="68"/>
      <c r="D55" s="68"/>
      <c r="E55" s="68"/>
      <c r="F55" s="68"/>
      <c r="G55" s="68"/>
      <c r="H55" s="66"/>
    </row>
    <row r="56" spans="1:8" ht="78.75" x14ac:dyDescent="0.25">
      <c r="A56" s="9" t="s">
        <v>11</v>
      </c>
      <c r="B56" s="51">
        <v>2</v>
      </c>
      <c r="C56" s="68"/>
      <c r="D56" s="68"/>
      <c r="E56" s="68"/>
      <c r="F56" s="68"/>
      <c r="G56" s="68"/>
      <c r="H56" s="66"/>
    </row>
    <row r="57" spans="1:8" ht="31.5" x14ac:dyDescent="0.25">
      <c r="A57" s="9" t="s">
        <v>12</v>
      </c>
      <c r="B57" s="51">
        <v>3</v>
      </c>
      <c r="C57" s="68"/>
      <c r="D57" s="68"/>
      <c r="E57" s="68"/>
      <c r="F57" s="68"/>
      <c r="G57" s="68"/>
      <c r="H57" s="66"/>
    </row>
    <row r="58" spans="1:8" ht="31.5" x14ac:dyDescent="0.25">
      <c r="A58" s="9" t="s">
        <v>13</v>
      </c>
      <c r="B58" s="51">
        <v>2</v>
      </c>
      <c r="C58" s="68"/>
      <c r="D58" s="68"/>
      <c r="E58" s="68"/>
      <c r="F58" s="68"/>
      <c r="G58" s="68"/>
      <c r="H58" s="66"/>
    </row>
    <row r="59" spans="1:8" ht="47.25" x14ac:dyDescent="0.25">
      <c r="A59" s="9" t="s">
        <v>14</v>
      </c>
      <c r="B59" s="51">
        <v>1</v>
      </c>
      <c r="C59" s="68"/>
      <c r="D59" s="68"/>
      <c r="E59" s="68"/>
      <c r="F59" s="68"/>
      <c r="G59" s="68"/>
      <c r="H59" s="66"/>
    </row>
    <row r="60" spans="1:8" ht="15.75" x14ac:dyDescent="0.25">
      <c r="A60" s="55" t="s">
        <v>17</v>
      </c>
      <c r="B60" s="52">
        <v>2</v>
      </c>
      <c r="C60" s="68"/>
      <c r="D60" s="68"/>
      <c r="E60" s="68"/>
      <c r="F60" s="68"/>
      <c r="G60" s="68"/>
      <c r="H60" s="66"/>
    </row>
    <row r="61" spans="1:8" ht="16.5" thickBot="1" x14ac:dyDescent="0.3">
      <c r="A61" s="10" t="s">
        <v>39</v>
      </c>
      <c r="B61" s="53">
        <v>1</v>
      </c>
      <c r="C61" s="151"/>
      <c r="D61" s="151"/>
      <c r="E61" s="151"/>
      <c r="F61" s="151"/>
      <c r="G61" s="151"/>
      <c r="H61" s="144"/>
    </row>
    <row r="62" spans="1:8" ht="39" thickBot="1" x14ac:dyDescent="0.3">
      <c r="A62" s="8"/>
      <c r="B62" s="128" t="s">
        <v>19</v>
      </c>
      <c r="C62" s="98">
        <f>($B$51*C51)+($B$52*C52)+($B$53*C53)+($B$54*C54)+($B$55*C55)+($B$56*C56)+($B$57*C57)+($B$58*C58)+($B$59*C59)+($B$60*C60)+($B$61*C61)</f>
        <v>0</v>
      </c>
      <c r="D62" s="98">
        <f t="shared" ref="D62:H62" si="3">($B$51*D51)+($B$52*D52)+($B$53*D53)+($B$54*D54)+($B$55*D55)+($B$56*D56)+($B$57*D57)+($B$58*D58)+($B$59*D59)+($B$60*D60)+($B$61*D61)</f>
        <v>0</v>
      </c>
      <c r="E62" s="98">
        <f t="shared" si="3"/>
        <v>0</v>
      </c>
      <c r="F62" s="98">
        <f t="shared" si="3"/>
        <v>0</v>
      </c>
      <c r="G62" s="98">
        <f t="shared" si="3"/>
        <v>0</v>
      </c>
      <c r="H62" s="115">
        <f t="shared" si="3"/>
        <v>0</v>
      </c>
    </row>
    <row r="63" spans="1:8" ht="15.75" thickBot="1" x14ac:dyDescent="0.3">
      <c r="A63" s="8"/>
      <c r="B63" s="129" t="s">
        <v>20</v>
      </c>
      <c r="C63" s="72">
        <v>5</v>
      </c>
      <c r="D63" s="72">
        <v>9</v>
      </c>
      <c r="E63" s="74">
        <v>20</v>
      </c>
      <c r="F63" s="74">
        <v>48</v>
      </c>
      <c r="G63" s="74">
        <v>2</v>
      </c>
      <c r="H63" s="74">
        <v>4</v>
      </c>
    </row>
    <row r="64" spans="1:8" ht="26.25" thickBot="1" x14ac:dyDescent="0.3">
      <c r="A64" s="8"/>
      <c r="B64" s="130" t="s">
        <v>21</v>
      </c>
      <c r="C64" s="73">
        <f>C62*C63</f>
        <v>0</v>
      </c>
      <c r="D64" s="73">
        <f>D62*D63</f>
        <v>0</v>
      </c>
      <c r="E64" s="73">
        <f t="shared" ref="E64:H64" si="4">E62*E63</f>
        <v>0</v>
      </c>
      <c r="F64" s="73">
        <f t="shared" si="4"/>
        <v>0</v>
      </c>
      <c r="G64" s="73">
        <f t="shared" si="4"/>
        <v>0</v>
      </c>
      <c r="H64" s="73">
        <f t="shared" si="4"/>
        <v>0</v>
      </c>
    </row>
    <row r="65" spans="1:8" ht="43.5" thickBot="1" x14ac:dyDescent="0.3">
      <c r="A65" s="8"/>
      <c r="B65" s="8"/>
      <c r="C65" s="12"/>
      <c r="D65" s="12"/>
      <c r="E65" s="37"/>
      <c r="G65" s="88" t="s">
        <v>23</v>
      </c>
      <c r="H65" s="131">
        <f>SUM(C64:H64)</f>
        <v>0</v>
      </c>
    </row>
    <row r="67" spans="1:8" ht="15.75" thickBot="1" x14ac:dyDescent="0.3"/>
    <row r="68" spans="1:8" ht="16.5" thickBot="1" x14ac:dyDescent="0.3">
      <c r="A68" s="240" t="s">
        <v>77</v>
      </c>
      <c r="B68" s="241"/>
      <c r="C68" s="242"/>
      <c r="D68" s="188"/>
      <c r="E68" s="188"/>
    </row>
    <row r="69" spans="1:8" ht="16.5" customHeight="1" thickBot="1" x14ac:dyDescent="0.3">
      <c r="A69" s="243" t="s">
        <v>4</v>
      </c>
      <c r="B69" s="245" t="s">
        <v>18</v>
      </c>
      <c r="C69" s="175" t="s">
        <v>5</v>
      </c>
      <c r="D69" s="186"/>
      <c r="E69" s="186"/>
    </row>
    <row r="70" spans="1:8" ht="16.5" thickBot="1" x14ac:dyDescent="0.3">
      <c r="A70" s="244"/>
      <c r="B70" s="246"/>
      <c r="C70" s="176">
        <v>60000</v>
      </c>
      <c r="D70" s="190"/>
      <c r="E70" s="190"/>
    </row>
    <row r="71" spans="1:8" ht="31.5" x14ac:dyDescent="0.25">
      <c r="A71" s="9" t="s">
        <v>28</v>
      </c>
      <c r="B71" s="23">
        <v>2</v>
      </c>
      <c r="C71" s="193"/>
      <c r="D71" s="42"/>
      <c r="E71" s="42"/>
    </row>
    <row r="72" spans="1:8" ht="31.5" x14ac:dyDescent="0.25">
      <c r="A72" s="9" t="s">
        <v>7</v>
      </c>
      <c r="B72" s="11">
        <v>1</v>
      </c>
      <c r="C72" s="193"/>
      <c r="D72" s="42"/>
      <c r="E72" s="42"/>
    </row>
    <row r="73" spans="1:8" ht="47.25" x14ac:dyDescent="0.25">
      <c r="A73" s="9" t="s">
        <v>8</v>
      </c>
      <c r="B73" s="11">
        <v>2</v>
      </c>
      <c r="C73" s="193"/>
      <c r="D73" s="42"/>
      <c r="E73" s="42"/>
    </row>
    <row r="74" spans="1:8" ht="15.75" x14ac:dyDescent="0.25">
      <c r="A74" s="9" t="s">
        <v>29</v>
      </c>
      <c r="B74" s="11">
        <v>1</v>
      </c>
      <c r="C74" s="193"/>
      <c r="D74" s="42"/>
      <c r="E74" s="42"/>
    </row>
    <row r="75" spans="1:8" ht="47.25" x14ac:dyDescent="0.25">
      <c r="A75" s="9" t="s">
        <v>10</v>
      </c>
      <c r="B75" s="11">
        <v>1</v>
      </c>
      <c r="C75" s="193"/>
      <c r="D75" s="42"/>
      <c r="E75" s="42"/>
    </row>
    <row r="76" spans="1:8" ht="15.75" x14ac:dyDescent="0.25">
      <c r="A76" s="9" t="s">
        <v>30</v>
      </c>
      <c r="B76" s="11">
        <v>1</v>
      </c>
      <c r="C76" s="193"/>
      <c r="D76" s="42"/>
      <c r="E76" s="42"/>
    </row>
    <row r="77" spans="1:8" ht="31.5" x14ac:dyDescent="0.25">
      <c r="A77" s="9" t="s">
        <v>12</v>
      </c>
      <c r="B77" s="11">
        <v>1</v>
      </c>
      <c r="C77" s="193"/>
      <c r="D77" s="42"/>
      <c r="E77" s="42"/>
    </row>
    <row r="78" spans="1:8" ht="15.75" x14ac:dyDescent="0.25">
      <c r="A78" s="9" t="s">
        <v>31</v>
      </c>
      <c r="B78" s="11">
        <v>2</v>
      </c>
      <c r="C78" s="193"/>
      <c r="D78" s="42"/>
      <c r="E78" s="42"/>
    </row>
    <row r="79" spans="1:8" ht="31.5" x14ac:dyDescent="0.25">
      <c r="A79" s="9" t="s">
        <v>32</v>
      </c>
      <c r="B79" s="11">
        <v>2</v>
      </c>
      <c r="C79" s="193"/>
      <c r="D79" s="42"/>
      <c r="E79" s="42"/>
    </row>
    <row r="80" spans="1:8" ht="16.5" thickBot="1" x14ac:dyDescent="0.3">
      <c r="A80" s="10" t="s">
        <v>33</v>
      </c>
      <c r="B80" s="33">
        <v>2</v>
      </c>
      <c r="C80" s="193"/>
      <c r="D80" s="42"/>
      <c r="E80" s="42"/>
    </row>
    <row r="81" spans="1:5" ht="39" thickBot="1" x14ac:dyDescent="0.3">
      <c r="A81" s="93"/>
      <c r="B81" s="25" t="s">
        <v>19</v>
      </c>
      <c r="C81" s="70">
        <f>($B$71*C71)+($B$72*C72)+($B$73*C73)+($B$74*C74)+($B$75*C75)+($B$76*C76)+($B$77*C77)+($B$78*C78)+($B$79*C79)+($B$80*C80)</f>
        <v>0</v>
      </c>
      <c r="D81" s="42"/>
      <c r="E81" s="42"/>
    </row>
    <row r="82" spans="1:5" ht="15.75" thickBot="1" x14ac:dyDescent="0.3">
      <c r="A82" s="93"/>
      <c r="B82" s="194" t="s">
        <v>20</v>
      </c>
      <c r="C82" s="195">
        <v>4</v>
      </c>
      <c r="D82" s="134"/>
      <c r="E82" s="134"/>
    </row>
    <row r="83" spans="1:5" ht="26.25" thickBot="1" x14ac:dyDescent="0.3">
      <c r="A83" s="65"/>
      <c r="B83" s="184" t="s">
        <v>21</v>
      </c>
      <c r="C83" s="73">
        <f>C81*C82</f>
        <v>0</v>
      </c>
      <c r="D83" s="191"/>
      <c r="E83" s="191"/>
    </row>
    <row r="84" spans="1:5" x14ac:dyDescent="0.25">
      <c r="A84" s="8"/>
      <c r="B84" s="37"/>
      <c r="C84" s="119"/>
    </row>
    <row r="85" spans="1:5" ht="15.75" thickBot="1" x14ac:dyDescent="0.3"/>
    <row r="86" spans="1:5" ht="15.75" x14ac:dyDescent="0.25">
      <c r="B86" s="260" t="s">
        <v>37</v>
      </c>
      <c r="C86" s="261"/>
    </row>
    <row r="87" spans="1:5" ht="45" x14ac:dyDescent="0.25">
      <c r="B87" s="46" t="s">
        <v>34</v>
      </c>
      <c r="C87" s="47">
        <f>(F43+H65+C83)</f>
        <v>0</v>
      </c>
    </row>
    <row r="88" spans="1:5" ht="30" x14ac:dyDescent="0.25">
      <c r="B88" s="46" t="s">
        <v>35</v>
      </c>
      <c r="C88" s="47">
        <f>C87/12</f>
        <v>0</v>
      </c>
    </row>
    <row r="89" spans="1:5" x14ac:dyDescent="0.25">
      <c r="B89" s="46" t="s">
        <v>38</v>
      </c>
      <c r="C89" s="47"/>
    </row>
    <row r="90" spans="1:5" ht="45.75" thickBot="1" x14ac:dyDescent="0.3">
      <c r="B90" s="48" t="s">
        <v>36</v>
      </c>
      <c r="C90" s="28">
        <f>C89+C88</f>
        <v>0</v>
      </c>
    </row>
  </sheetData>
  <mergeCells count="16">
    <mergeCell ref="B86:C86"/>
    <mergeCell ref="A49:A50"/>
    <mergeCell ref="B49:B50"/>
    <mergeCell ref="A69:A70"/>
    <mergeCell ref="B69:B70"/>
    <mergeCell ref="A48:H48"/>
    <mergeCell ref="C49:H49"/>
    <mergeCell ref="A68:C68"/>
    <mergeCell ref="A28:A29"/>
    <mergeCell ref="B28:B29"/>
    <mergeCell ref="C28:F28"/>
    <mergeCell ref="A3:B3"/>
    <mergeCell ref="A5:B5"/>
    <mergeCell ref="A14:B14"/>
    <mergeCell ref="A21:B21"/>
    <mergeCell ref="A27:F2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IEDE</vt:lpstr>
      <vt:lpstr>HTO - LINDU</vt:lpstr>
      <vt:lpstr>CEDI - CENTRO</vt:lpstr>
      <vt:lpstr>HMULHER</vt:lpstr>
      <vt:lpstr>HMÃE</vt:lpstr>
      <vt:lpstr>HTO - BAIXADA</vt:lpstr>
      <vt:lpstr>HECC</vt:lpstr>
      <vt:lpstr>LACEN</vt:lpstr>
      <vt:lpstr>HEER</vt:lpstr>
      <vt:lpstr>HEGV</vt:lpstr>
      <vt:lpstr>HEAN</vt:lpstr>
      <vt:lpstr>IETAP</vt:lpstr>
      <vt:lpstr>HESM</vt:lpstr>
      <vt:lpstr>IEDS</vt:lpstr>
      <vt:lpstr>CPRJ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Carneiro da Costa</dc:creator>
  <cp:lastModifiedBy>Bernardo Carneiro da Costa</cp:lastModifiedBy>
  <cp:lastPrinted>2023-03-01T19:49:41Z</cp:lastPrinted>
  <dcterms:created xsi:type="dcterms:W3CDTF">2023-01-16T12:30:47Z</dcterms:created>
  <dcterms:modified xsi:type="dcterms:W3CDTF">2024-07-01T14:34:51Z</dcterms:modified>
</cp:coreProperties>
</file>